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2.xml.rels" ContentType="application/vnd.openxmlformats-package.relationships+xml"/>
  <Override PartName="/xl/drawings/drawing1.xml" ContentType="application/vnd.openxmlformats-officedocument.drawing+xml"/>
  <Override PartName="/xl/drawings/drawing2.xml" ContentType="application/vnd.openxmlformats-officedocument.drawing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gister" sheetId="1" state="visible" r:id="rId2"/>
    <sheet name="to_cold" sheetId="2" state="visible" r:id="rId3"/>
    <sheet name="charts" sheetId="3" state="visible" r:id="rId4"/>
  </sheets>
  <definedNames>
    <definedName function="false" hidden="true" localSheetId="0" name="_xlnm._FilterDatabase" vbProcedure="false">register!$A$1:$P$32</definedName>
    <definedName function="false" hidden="false" localSheetId="0" name="_xlnm._FilterDatabase" vbProcedure="false">register!$A$1:$P$31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<sst xmlns="http://schemas.openxmlformats.org/spreadsheetml/2006/main" count="152" uniqueCount="67">
  <si>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</si>
  <si>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</si>
  <si>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</si>
  <si>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</si>
  <si>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</si>
  <si>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</si>
  <si>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</si>
  <si>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</si>
  <si>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</si>
  <si>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</si>
  <si>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</si>
  <si>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</si>
  <si>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</si>
  <si>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</si>
  <si>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total_stack_value</t>
  </si>
  <si>
    <t xml:space="preserve">outstanding_debt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</si>
  <si>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</si>
  <si>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</si>
  <si>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</si>
  <si>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</si>
  <si>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</si>
  <si>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</si>
  <si>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</si>
  <si>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</si>
  <si>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</si>
  <si>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</si>
  <si>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</si>
  <si>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bunq</t>
  </si>
  <si>
    <t xml:space="preserve">NL57KNAB0507473779</t>
  </si>
  <si>
    <t xml:space="preserve">KNABNL2H</t>
  </si>
  <si>
    <t xml:space="preserve">lirjqdg</t>
  </si>
  <si>
    <t xml:space="preserve">LFfZOYPc</t>
  </si>
  <si>
    <t xml:space="preserve">Lee Altman</t>
  </si>
  <si>
    <t xml:space="preserve">ES3100730100550401834865</t>
  </si>
  <si>
    <t xml:space="preserve">OPENESMMXXX</t>
  </si>
  <si>
    <t xml:space="preserve">9266902</t>
  </si>
  <si>
    <t xml:space="preserve">Paul Jakma</t>
  </si>
  <si>
    <t xml:space="preserve">BE57967220982635</t>
  </si>
  <si>
    <t xml:space="preserve">TRWIBEB1XXX</t>
  </si>
  <si>
    <t xml:space="preserve">TdwyG</t>
  </si>
  <si>
    <t xml:space="preserve">Lucas Fabretti Torino</t>
  </si>
  <si>
    <t xml:space="preserve">LT543160017535726453</t>
  </si>
  <si>
    <t xml:space="preserve">VPLALT21XXX</t>
  </si>
  <si>
    <t xml:space="preserve">installment payment</t>
  </si>
  <si>
    <t xml:space="preserve">paid</t>
  </si>
  <si>
    <t xml:space="preserve">ifuep1t</t>
  </si>
  <si>
    <t xml:space="preserve">revolut</t>
  </si>
  <si>
    <t xml:space="preserve">529632</t>
  </si>
  <si>
    <t xml:space="preserve">jppub</t>
  </si>
  <si>
    <t xml:space="preserve">T1XUD</t>
  </si>
  <si>
    <t xml:space="preserve">WNBHPT</t>
  </si>
  <si>
    <t xml:space="preserve">9YDI1BX1</t>
  </si>
  <si>
    <t xml:space="preserve">CPDNWK</t>
  </si>
  <si>
    <t xml:space="preserve">677377</t>
  </si>
  <si>
    <t xml:space="preserve">22246182</t>
  </si>
  <si>
    <t xml:space="preserve">ngcylwxj</t>
  </si>
  <si>
    <t xml:space="preserve">uonru</t>
  </si>
  <si>
    <t xml:space="preserve">aonpptab</t>
  </si>
  <si>
    <t xml:space="preserve">5fwfuk</t>
  </si>
  <si>
    <t xml:space="preserve">sell BTC</t>
  </si>
  <si>
    <t xml:space="preserve">eur received</t>
  </si>
  <si>
    <t xml:space="preserve">amount</t>
  </si>
  <si>
    <t xml:space="preserve">total</t>
  </si>
  <si>
    <t xml:space="preserve">there is always a missing 0.01002 due to saylor bait</t>
  </si>
  <si>
    <t xml:space="preserve">Total Stack Value</t>
  </si>
  <si>
    <t xml:space="preserve">Outstanding debt</t>
  </si>
  <si>
    <t xml:space="preserve">Total BTC Stack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</si>
</sst>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0"/>
    <numFmt numFmtId="167" formatCode="[$€-413]\ #,##0;[RED][$€-413]\ #,##0\-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charts!$B$1</c:f>
              <c:strCache>
                <c:ptCount val="1"/>
                <c:pt idx="0">
                  <c:v>Total Stack Value</c:v>
                </c:pt>
              </c:strCache>
            </c:strRef>
          </c:tx>
          <c:spPr>
            <a:solidFill>
              <a:srgbClr val="004586"/>
            </a:solidFill>
            <a:ln w="28800">
              <a:solidFill>
                <a:srgbClr val="004586"/>
              </a:solidFill>
              <a:round/>
            </a:ln>
          </c:spPr>
          <c:marker>
            <c:symbol val="square"/>
            <c:size val="8"/>
            <c:spPr>
              <a:solidFill>
                <a:srgbClr val="004586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charts!$B$2:$B$36</c:f>
              <c:numCache>
                <c:formatCode>General</c:formatCode>
                <c:ptCount val="35"/>
                <c:pt idx="0">
                  <c:v>33000.1990407674</c:v>
                </c:pt>
                <c:pt idx="1">
                  <c:v>33065.2826666667</c:v>
                </c:pt>
                <c:pt idx="2">
                  <c:v>30185.92</c:v>
                </c:pt>
                <c:pt idx="3">
                  <c:v>29791</c:v>
                </c:pt>
                <c:pt idx="4">
                  <c:v>25140</c:v>
                </c:pt>
                <c:pt idx="5">
                  <c:v>24382.36</c:v>
                </c:pt>
                <c:pt idx="6">
                  <c:v>28717.6</c:v>
                </c:pt>
                <c:pt idx="7">
                  <c:v>34407.4424</c:v>
                </c:pt>
                <c:pt idx="8">
                  <c:v>38735.3364</c:v>
                </c:pt>
                <c:pt idx="9">
                  <c:v>36926.241941</c:v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charts!$C$1</c:f>
              <c:strCache>
                <c:ptCount val="1"/>
                <c:pt idx="0">
                  <c:v>Outstanding debt</c:v>
                </c:pt>
              </c:strCache>
            </c:strRef>
          </c:tx>
          <c:spPr>
            <a:solidFill>
              <a:srgbClr val="ff420e"/>
            </a:solidFill>
            <a:ln w="28800">
              <a:solidFill>
                <a:srgbClr val="ff420e"/>
              </a:solidFill>
              <a:round/>
            </a:ln>
          </c:spPr>
          <c:marker>
            <c:symbol val="diamond"/>
            <c:size val="8"/>
            <c:spPr>
              <a:solidFill>
                <a:srgbClr val="ff420e"/>
              </a:solidFill>
            </c:spPr>
          </c:marker>
          <c:dLbls>
            <c:numFmt formatCode="[$$-409]#,##0;[RED]\-[$$-409]#,##0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charts!$A$2:$A$36</c:f>
              <c:strCache>
                <c:ptCount val="35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strCache>
            </c:strRef>
          </c:cat>
          <c:val>
            <c:numRef>
              <c:f>charts!$C$2:$C$36</c:f>
              <c:numCache>
                <c:formatCode>General</c:formatCode>
                <c:ptCount val="35"/>
                <c:pt idx="0">
                  <c:v>43944.33</c:v>
                </c:pt>
                <c:pt idx="1">
                  <c:v>43608.13</c:v>
                </c:pt>
                <c:pt idx="2">
                  <c:v>43271.93</c:v>
                </c:pt>
                <c:pt idx="3">
                  <c:v>42935.73</c:v>
                </c:pt>
                <c:pt idx="4">
                  <c:v>42479</c:v>
                </c:pt>
                <c:pt idx="5">
                  <c:v>42113.33</c:v>
                </c:pt>
                <c:pt idx="6">
                  <c:v>41747.13</c:v>
                </c:pt>
                <c:pt idx="7">
                  <c:v>41380.93</c:v>
                </c:pt>
                <c:pt idx="8">
                  <c:v>41014.73</c:v>
                </c:pt>
                <c:pt idx="9">
                  <c:v>40648.53</c:v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66302648"/>
        <c:axId val="13062780"/>
      </c:lineChart>
      <c:catAx>
        <c:axId val="66302648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13062780"/>
        <c:crosses val="autoZero"/>
        <c:auto val="1"/>
        <c:lblAlgn val="ctr"/>
        <c:lblOffset val="100"/>
      </c:catAx>
      <c:valAx>
        <c:axId val="13062780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inorGridlines>
          <c:spPr>
            <a:ln>
              <a:solidFill>
                <a:srgbClr val="dddddd"/>
              </a:solidFill>
            </a:ln>
          </c:spPr>
        </c:minorGridlines>
        <c:numFmt formatCode="[$€-413]\ #,##0;[RED][$€-413]\ #,##0\-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6302648"/>
        <c:crossesAt val="1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121717929482371"/>
          <c:y val="0.736507582515611"/>
          <c:w val="0.27456864216054"/>
          <c:h val="0.16335860838537"/>
        </c:manualLayout>
      </c:layout>
      <c:spPr>
        <a:solidFill>
          <a:srgbClr val="ffffff"/>
        </a:solidFill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plotArea>
      <c:lineChart>
        <c:grouping val="standard"/>
        <c:varyColors val="0"/>
        <c:ser>
          <c:idx val="0"/>
          <c:order val="0"/>
          <c:tx>
            <c:strRef>
              <c:f>charts!$D$1</c:f>
              <c:strCache>
                <c:ptCount val="1"/>
                <c:pt idx="0">
                  <c:v>Total BTC Stack</c:v>
                </c:pt>
              </c:strCache>
            </c:strRef>
          </c:tx>
          <c:spPr>
            <a:solidFill>
              <a:srgbClr val="ffd320"/>
            </a:solidFill>
            <a:ln w="28800">
              <a:solidFill>
                <a:srgbClr val="ffd320"/>
              </a:solidFill>
              <a:round/>
            </a:ln>
          </c:spPr>
          <c:marker>
            <c:symbol val="triangle"/>
            <c:size val="8"/>
            <c:spPr>
              <a:solidFill>
                <a:srgbClr val="ffd320"/>
              </a:solidFill>
            </c:spPr>
          </c:marker>
          <c:dLbls>
            <c:numFmt formatCode="General" sourceLinked="1"/>
            <c:dLblPos val="r"/>
            <c:showLegendKey val="0"/>
            <c:showVal val="0"/>
            <c:showCatName val="0"/>
            <c:showSerName val="0"/>
            <c:showPercent val="0"/>
            <c:showLeaderLines val="0"/>
          </c:dLbls>
          <c:cat>
            <c:strRef>
              <c:f>charts!$A$2:$A$50</c:f>
              <c:strCache>
                <c:ptCount val="49"/>
                <c:pt idx="0">
                  <c:v>2022-07-01</c:v>
                </c:pt>
                <c:pt idx="1">
                  <c:v>2022-08-01</c:v>
                </c:pt>
                <c:pt idx="2">
                  <c:v>2022-09-01</c:v>
                </c:pt>
                <c:pt idx="3">
                  <c:v>2022-10-01</c:v>
                </c:pt>
                <c:pt idx="4">
                  <c:v>2022-11-01</c:v>
                </c:pt>
                <c:pt idx="5">
                  <c:v>2022-12-01</c:v>
                </c:pt>
                <c:pt idx="6">
                  <c:v>2023-01-01</c:v>
                </c:pt>
                <c:pt idx="7">
                  <c:v>2023-02-01</c:v>
                </c:pt>
                <c:pt idx="8">
                  <c:v>2023-03-01</c:v>
                </c:pt>
                <c:pt idx="9">
                  <c:v>2023-04-01</c:v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strCache>
            </c:strRef>
          </c:cat>
          <c:val>
            <c:numRef>
              <c:f>charts!$D$2:$D$50</c:f>
              <c:numCache>
                <c:formatCode>General</c:formatCode>
                <c:ptCount val="49"/>
                <c:pt idx="0">
                  <c:v>0.2083</c:v>
                </c:pt>
                <c:pt idx="1">
                  <c:v>0.4183</c:v>
                </c:pt>
                <c:pt idx="2">
                  <c:v>0.6628</c:v>
                </c:pt>
                <c:pt idx="3">
                  <c:v>0.9128</c:v>
                </c:pt>
                <c:pt idx="4">
                  <c:v>1.1628</c:v>
                </c:pt>
                <c:pt idx="5">
                  <c:v>1.4692</c:v>
                </c:pt>
                <c:pt idx="6">
                  <c:v>1.4692</c:v>
                </c:pt>
                <c:pt idx="7">
                  <c:v>1.4692</c:v>
                </c:pt>
                <c:pt idx="8">
                  <c:v>1.4692</c:v>
                </c:pt>
                <c:pt idx="9">
                  <c:v>1.44355897</c:v>
                </c:pt>
                <c:pt idx="10">
                  <c:v/>
                </c:pt>
                <c:pt idx="11">
                  <c:v/>
                </c:pt>
                <c:pt idx="12">
                  <c:v/>
                </c:pt>
                <c:pt idx="13">
                  <c:v/>
                </c:pt>
                <c:pt idx="14">
                  <c:v/>
                </c:pt>
                <c:pt idx="15">
                  <c:v/>
                </c:pt>
                <c:pt idx="16">
                  <c:v/>
                </c:pt>
                <c:pt idx="17">
                  <c:v/>
                </c:pt>
                <c:pt idx="18">
                  <c:v/>
                </c:pt>
                <c:pt idx="19">
                  <c:v/>
                </c:pt>
                <c:pt idx="20">
                  <c:v/>
                </c:pt>
                <c:pt idx="21">
                  <c:v/>
                </c:pt>
                <c:pt idx="22">
                  <c:v/>
                </c:pt>
                <c:pt idx="23">
                  <c:v/>
                </c:pt>
                <c:pt idx="24">
                  <c:v/>
                </c:pt>
                <c:pt idx="25">
                  <c:v/>
                </c:pt>
                <c:pt idx="26">
                  <c:v/>
                </c:pt>
                <c:pt idx="27">
                  <c:v/>
                </c:pt>
                <c:pt idx="28">
                  <c:v/>
                </c:pt>
                <c:pt idx="29">
                  <c:v/>
                </c:pt>
                <c:pt idx="30">
                  <c:v/>
                </c:pt>
                <c:pt idx="31">
                  <c:v/>
                </c:pt>
                <c:pt idx="32">
                  <c:v/>
                </c:pt>
                <c:pt idx="33">
                  <c:v/>
                </c:pt>
                <c:pt idx="34">
                  <c:v/>
                </c:pt>
                <c:pt idx="35">
                  <c:v/>
                </c:pt>
                <c:pt idx="36">
                  <c:v/>
                </c:pt>
                <c:pt idx="37">
                  <c:v/>
                </c:pt>
                <c:pt idx="38">
                  <c:v/>
                </c:pt>
                <c:pt idx="39">
                  <c:v/>
                </c:pt>
                <c:pt idx="40">
                  <c:v/>
                </c:pt>
                <c:pt idx="41">
                  <c:v/>
                </c:pt>
                <c:pt idx="42">
                  <c:v/>
                </c:pt>
                <c:pt idx="43">
                  <c:v/>
                </c:pt>
                <c:pt idx="44">
                  <c:v/>
                </c:pt>
                <c:pt idx="45">
                  <c:v/>
                </c:pt>
                <c:pt idx="46">
                  <c:v/>
                </c:pt>
                <c:pt idx="47">
                  <c:v/>
                </c:pt>
                <c:pt idx="48">
                  <c:v/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1"/>
        <c:axId val="82833492"/>
        <c:axId val="65193046"/>
      </c:lineChart>
      <c:catAx>
        <c:axId val="82833492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65193046"/>
        <c:crosses val="autoZero"/>
        <c:auto val="1"/>
        <c:lblAlgn val="ctr"/>
        <c:lblOffset val="100"/>
      </c:catAx>
      <c:valAx>
        <c:axId val="65193046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numFmt formatCode="General" sourceLinked="0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txPr>
          <a:bodyPr/>
          <a:lstStyle/>
          <a:p>
            <a:pPr>
              <a:defRPr b="0" sz="1000" spc="-1" strike="noStrike">
                <a:latin typeface="Arial"/>
              </a:defRPr>
            </a:pPr>
          </a:p>
        </c:txPr>
        <c:crossAx val="82833492"/>
        <c:crosses val="autoZero"/>
        <c:crossBetween val="midCat"/>
      </c:valAx>
      <c:spPr>
        <a:noFill/>
        <a:ln>
          <a:solidFill>
            <a:srgbClr val="b3b3b3"/>
          </a:solidFill>
        </a:ln>
      </c:spPr>
    </c:plotArea>
    <c:legend>
      <c:layout>
        <c:manualLayout>
          <c:xMode val="edge"/>
          <c:yMode val="edge"/>
          <c:x val="0.0650650650650651"/>
          <c:y val="0.834817453250223"/>
          <c:w val="0.233796296296296"/>
          <c:h val="0.0671193232413179"/>
        </c:manualLayout>
      </c:layout>
      <c:spPr>
        <a:noFill/>
        <a:ln>
          <a:noFill/>
        </a:ln>
      </c:spPr>
      <c:txPr>
        <a:bodyPr/>
        <a:lstStyle/>
        <a:p>
          <a:pPr>
            <a:defRPr b="0" sz="1000" spc="-1" strike="noStrike">
              <a:latin typeface="Arial"/>
            </a:defRPr>
          </a:pPr>
        </a:p>
      </c:txPr>
    </c:legend>
    <c:plotVisOnly val="1"/>
    <c:dispBlanksAs val="gap"/>
  </c:chart>
  <c:spPr>
    <a:solidFill>
      <a:srgbClr val="ffffff"/>
    </a:solidFill>
    <a:ln>
      <a:noFill/>
    </a:ln>
  </c:spPr>
</c:chartSpace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538920</xdr:colOff>
      <xdr:row>1</xdr:row>
      <xdr:rowOff>31320</xdr:rowOff>
    </xdr:from>
    <xdr:to>
      <xdr:col>11</xdr:col>
      <xdr:colOff>604440</xdr:colOff>
      <xdr:row>21</xdr:row>
      <xdr:rowOff>5400</xdr:rowOff>
    </xdr:to>
    <xdr:graphicFrame>
      <xdr:nvGraphicFramePr>
        <xdr:cNvPr id="0" name=""/>
        <xdr:cNvGraphicFramePr/>
      </xdr:nvGraphicFramePr>
      <xdr:xfrm>
        <a:off x="4629960" y="193680"/>
        <a:ext cx="5755320" cy="32252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641880</xdr:colOff>
      <xdr:row>21</xdr:row>
      <xdr:rowOff>36000</xdr:rowOff>
    </xdr:from>
    <xdr:to>
      <xdr:col>11</xdr:col>
      <xdr:colOff>703800</xdr:colOff>
      <xdr:row>41</xdr:row>
      <xdr:rowOff>16560</xdr:rowOff>
    </xdr:to>
    <xdr:graphicFrame>
      <xdr:nvGraphicFramePr>
        <xdr:cNvPr id="1" name=""/>
        <xdr:cNvGraphicFramePr/>
      </xdr:nvGraphicFramePr>
      <xdr:xfrm>
        <a:off x="4732920" y="3449520"/>
        <a:ext cx="5751720" cy="32317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34" activeCellId="0" sqref="E34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0.39"/>
    <col collapsed="false" customWidth="true" hidden="false" outlineLevel="0" max="14" min="14" style="0" width="10.5"/>
    <col collapsed="false" customWidth="true" hidden="false" outlineLevel="0" max="15" min="15" style="0" width="14.72"/>
    <col collapsed="false" customWidth="false" hidden="false" outlineLevel="0" max="1025" min="16" style="0" width="11.52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customFormat="false" ht="12.8" hidden="false" customHeight="false" outlineLevel="0" collapsed="false">
      <c r="A2" s="0" t="n">
        <v>0</v>
      </c>
      <c r="C2" s="2" t="n">
        <v>44762</v>
      </c>
      <c r="D2" s="0" t="s">
        <v>16</v>
      </c>
      <c r="M2" s="0" t="n">
        <v>0</v>
      </c>
      <c r="N2" s="0" t="n">
        <v>0</v>
      </c>
      <c r="O2" s="0" t="n">
        <f aca="false">N2+(M2*I2)</f>
        <v>0</v>
      </c>
      <c r="P2" s="0" t="n">
        <v>43944.33</v>
      </c>
    </row>
    <row r="3" customFormat="false" ht="12.8" hidden="false" customHeight="false" outlineLevel="0" collapsed="false">
      <c r="A3" s="0" t="n">
        <v>1</v>
      </c>
      <c r="C3" s="2" t="n">
        <v>44762</v>
      </c>
      <c r="D3" s="0" t="s">
        <v>17</v>
      </c>
      <c r="E3" s="0" t="s">
        <v>18</v>
      </c>
      <c r="F3" s="0" t="s">
        <v>19</v>
      </c>
      <c r="G3" s="0" t="n">
        <v>33000</v>
      </c>
      <c r="M3" s="0" t="n">
        <f aca="false">H3+M2</f>
        <v>0</v>
      </c>
      <c r="N3" s="0" t="n">
        <f aca="false">G3+N2</f>
        <v>33000</v>
      </c>
      <c r="O3" s="0" t="n">
        <f aca="false">N3+(M3*I3)</f>
        <v>33000</v>
      </c>
      <c r="P3" s="0" t="n">
        <f aca="false">P2+IF(D3="installment payment",G3,0)</f>
        <v>43944.33</v>
      </c>
    </row>
    <row r="4" customFormat="false" ht="12.8" hidden="false" customHeight="false" outlineLevel="0" collapsed="false">
      <c r="A4" s="0" t="n">
        <v>2</v>
      </c>
      <c r="B4" s="0" t="s">
        <v>20</v>
      </c>
      <c r="C4" s="2" t="n">
        <v>44762</v>
      </c>
      <c r="D4" s="0" t="s">
        <v>21</v>
      </c>
      <c r="E4" s="0" t="s">
        <v>22</v>
      </c>
      <c r="F4" s="0" t="s">
        <v>19</v>
      </c>
      <c r="G4" s="0" t="n">
        <v>-1001</v>
      </c>
      <c r="H4" s="0" t="n">
        <v>0.0417</v>
      </c>
      <c r="I4" s="3" t="n">
        <v>24004.7961630695</v>
      </c>
      <c r="J4" s="0" t="s">
        <v>23</v>
      </c>
      <c r="K4" s="0" t="s">
        <v>24</v>
      </c>
      <c r="L4" s="0" t="s">
        <v>25</v>
      </c>
      <c r="M4" s="0" t="n">
        <f aca="false">H4+M3</f>
        <v>0.0417</v>
      </c>
      <c r="N4" s="0" t="n">
        <f aca="false">G4+N3</f>
        <v>31999</v>
      </c>
      <c r="O4" s="0" t="n">
        <f aca="false">N4+(M4*I4)</f>
        <v>33000</v>
      </c>
      <c r="P4" s="0" t="n">
        <f aca="false">P3+IF(D4="installment payment",G4,0)</f>
        <v>43944.33</v>
      </c>
    </row>
    <row r="5" customFormat="false" ht="12.8" hidden="false" customHeight="false" outlineLevel="0" collapsed="false">
      <c r="A5" s="0" t="n">
        <v>3</v>
      </c>
      <c r="B5" s="0" t="s">
        <v>26</v>
      </c>
      <c r="C5" s="2" t="n">
        <v>44762</v>
      </c>
      <c r="D5" s="0" t="s">
        <v>21</v>
      </c>
      <c r="E5" s="0" t="s">
        <v>22</v>
      </c>
      <c r="F5" s="0" t="s">
        <v>27</v>
      </c>
      <c r="G5" s="0" t="n">
        <v>-1997</v>
      </c>
      <c r="H5" s="0" t="n">
        <v>0.0832</v>
      </c>
      <c r="I5" s="3" t="n">
        <v>24002.4038461538</v>
      </c>
      <c r="J5" s="0" t="s">
        <v>23</v>
      </c>
      <c r="K5" s="0" t="s">
        <v>28</v>
      </c>
      <c r="L5" s="0" t="s">
        <v>29</v>
      </c>
      <c r="M5" s="0" t="n">
        <f aca="false">H5+M4</f>
        <v>0.1249</v>
      </c>
      <c r="N5" s="0" t="n">
        <f aca="false">G5+N4</f>
        <v>30002</v>
      </c>
      <c r="O5" s="0" t="n">
        <f aca="false">N5+(M5*I5)</f>
        <v>32999.9002403846</v>
      </c>
      <c r="P5" s="0" t="n">
        <f aca="false">P4+IF(D5="installment payment",G5,0)</f>
        <v>43944.33</v>
      </c>
    </row>
    <row r="6" customFormat="false" ht="12.8" hidden="false" customHeight="false" outlineLevel="0" collapsed="false">
      <c r="A6" s="0" t="n">
        <v>4</v>
      </c>
      <c r="B6" s="0" t="s">
        <v>30</v>
      </c>
      <c r="C6" s="2" t="n">
        <v>44762</v>
      </c>
      <c r="D6" s="0" t="s">
        <v>21</v>
      </c>
      <c r="E6" s="0" t="s">
        <v>22</v>
      </c>
      <c r="F6" s="0" t="s">
        <v>27</v>
      </c>
      <c r="G6" s="0" t="n">
        <v>-2002</v>
      </c>
      <c r="H6" s="0" t="n">
        <v>0.0834</v>
      </c>
      <c r="I6" s="3" t="n">
        <v>24004.7961630695</v>
      </c>
      <c r="J6" s="0" t="s">
        <v>23</v>
      </c>
      <c r="K6" s="0" t="s">
        <v>28</v>
      </c>
      <c r="L6" s="0" t="s">
        <v>29</v>
      </c>
      <c r="M6" s="0" t="n">
        <f aca="false">H6+M5</f>
        <v>0.2083</v>
      </c>
      <c r="N6" s="0" t="n">
        <f aca="false">G6+N5</f>
        <v>28000</v>
      </c>
      <c r="O6" s="0" t="n">
        <f aca="false">N6+(M6*I6)</f>
        <v>33000.1990407674</v>
      </c>
      <c r="P6" s="0" t="n">
        <f aca="false">P5+IF(D6="installment payment",G6,0)</f>
        <v>43944.33</v>
      </c>
    </row>
    <row r="7" customFormat="false" ht="12.8" hidden="false" customHeight="false" outlineLevel="0" collapsed="false">
      <c r="A7" s="0" t="n">
        <v>5</v>
      </c>
      <c r="B7" s="0" t="s">
        <v>31</v>
      </c>
      <c r="C7" s="2" t="n">
        <v>44788</v>
      </c>
      <c r="D7" s="0" t="s">
        <v>21</v>
      </c>
      <c r="E7" s="0" t="s">
        <v>22</v>
      </c>
      <c r="F7" s="0" t="s">
        <v>19</v>
      </c>
      <c r="G7" s="0" t="n">
        <v>-1425</v>
      </c>
      <c r="H7" s="0" t="n">
        <v>0.06</v>
      </c>
      <c r="I7" s="3" t="n">
        <v>23750</v>
      </c>
      <c r="J7" s="0" t="s">
        <v>32</v>
      </c>
      <c r="K7" s="0" t="s">
        <v>33</v>
      </c>
      <c r="L7" s="0" t="s">
        <v>34</v>
      </c>
      <c r="M7" s="0" t="n">
        <f aca="false">H7+M6</f>
        <v>0.2683</v>
      </c>
      <c r="N7" s="0" t="n">
        <f aca="false">G7+N6</f>
        <v>26575</v>
      </c>
      <c r="O7" s="0" t="n">
        <f aca="false">N7+(M7*I7)</f>
        <v>32947.125</v>
      </c>
      <c r="P7" s="0" t="n">
        <f aca="false">P6+IF(D7="installment payment",G7,0)</f>
        <v>43944.33</v>
      </c>
    </row>
    <row r="8" customFormat="false" ht="12.8" hidden="false" customHeight="false" outlineLevel="0" collapsed="false">
      <c r="A8" s="0" t="n">
        <v>6</v>
      </c>
      <c r="B8" s="0" t="s">
        <v>35</v>
      </c>
      <c r="C8" s="2" t="n">
        <v>44790</v>
      </c>
      <c r="D8" s="0" t="s">
        <v>21</v>
      </c>
      <c r="E8" s="0" t="s">
        <v>22</v>
      </c>
      <c r="F8" s="0" t="s">
        <v>27</v>
      </c>
      <c r="G8" s="0" t="n">
        <v>-1813</v>
      </c>
      <c r="H8" s="0" t="n">
        <v>0.075</v>
      </c>
      <c r="I8" s="3" t="n">
        <v>24173.3333333333</v>
      </c>
      <c r="J8" s="0" t="s">
        <v>36</v>
      </c>
      <c r="K8" s="0" t="s">
        <v>37</v>
      </c>
      <c r="L8" s="0" t="s">
        <v>38</v>
      </c>
      <c r="M8" s="0" t="n">
        <f aca="false">H8+M7</f>
        <v>0.3433</v>
      </c>
      <c r="N8" s="0" t="n">
        <f aca="false">G8+N7</f>
        <v>24762</v>
      </c>
      <c r="O8" s="0" t="n">
        <f aca="false">N8+(M8*I8)</f>
        <v>33060.7053333333</v>
      </c>
      <c r="P8" s="0" t="n">
        <f aca="false">P7+IF(D8="installment payment",G8,0)</f>
        <v>43944.33</v>
      </c>
    </row>
    <row r="9" customFormat="false" ht="12.8" hidden="false" customHeight="false" outlineLevel="0" collapsed="false">
      <c r="A9" s="0" t="n">
        <v>7</v>
      </c>
      <c r="B9" s="0" t="s">
        <v>39</v>
      </c>
      <c r="C9" s="2" t="n">
        <v>44790</v>
      </c>
      <c r="D9" s="0" t="s">
        <v>21</v>
      </c>
      <c r="E9" s="0" t="s">
        <v>22</v>
      </c>
      <c r="F9" s="1" t="s">
        <v>27</v>
      </c>
      <c r="G9" s="0" t="n">
        <v>-1814</v>
      </c>
      <c r="H9" s="0" t="n">
        <v>0.075</v>
      </c>
      <c r="I9" s="3" t="n">
        <v>24186.6666666667</v>
      </c>
      <c r="J9" s="0" t="s">
        <v>40</v>
      </c>
      <c r="K9" s="0" t="s">
        <v>41</v>
      </c>
      <c r="L9" s="0" t="s">
        <v>42</v>
      </c>
      <c r="M9" s="0" t="n">
        <f aca="false">H9+M8</f>
        <v>0.4183</v>
      </c>
      <c r="N9" s="0" t="n">
        <f aca="false">G9+N8</f>
        <v>22948</v>
      </c>
      <c r="O9" s="0" t="n">
        <f aca="false">N9+(M9*I9)</f>
        <v>33065.2826666667</v>
      </c>
      <c r="P9" s="0" t="n">
        <f aca="false">P8+IF(D9="installment payment",G9,0)</f>
        <v>43944.33</v>
      </c>
    </row>
    <row r="10" customFormat="false" ht="12.8" hidden="false" customHeight="false" outlineLevel="0" collapsed="false">
      <c r="A10" s="0" t="n">
        <v>8</v>
      </c>
      <c r="C10" s="2" t="n">
        <v>44793</v>
      </c>
      <c r="D10" s="0" t="s">
        <v>43</v>
      </c>
      <c r="E10" s="0" t="s">
        <v>44</v>
      </c>
      <c r="F10" s="0" t="s">
        <v>19</v>
      </c>
      <c r="G10" s="0" t="n">
        <v>-366.2</v>
      </c>
      <c r="I10" s="3"/>
      <c r="M10" s="0" t="n">
        <f aca="false">H10+M9</f>
        <v>0.4183</v>
      </c>
      <c r="N10" s="0" t="n">
        <f aca="false">G10+N9</f>
        <v>22581.8</v>
      </c>
      <c r="O10" s="0" t="n">
        <f aca="false">N10+(M10*I10)</f>
        <v>22581.8</v>
      </c>
      <c r="P10" s="0" t="n">
        <f aca="false">P9+IF(D10="installment payment",G10,0)</f>
        <v>43578.13</v>
      </c>
    </row>
    <row r="11" customFormat="false" ht="12.8" hidden="false" customHeight="false" outlineLevel="0" collapsed="false">
      <c r="A11" s="0" t="n">
        <v>9</v>
      </c>
      <c r="B11" s="0" t="s">
        <v>45</v>
      </c>
      <c r="C11" s="2" t="n">
        <v>44810</v>
      </c>
      <c r="D11" s="0" t="s">
        <v>21</v>
      </c>
      <c r="E11" s="0" t="s">
        <v>22</v>
      </c>
      <c r="F11" s="0" t="s">
        <v>46</v>
      </c>
      <c r="G11" s="0" t="n">
        <v>-1001</v>
      </c>
      <c r="H11" s="0" t="n">
        <v>0.0495</v>
      </c>
      <c r="I11" s="3" t="n">
        <v>20222.2222222222</v>
      </c>
      <c r="M11" s="0" t="n">
        <f aca="false">H11+M10</f>
        <v>0.4678</v>
      </c>
      <c r="N11" s="0" t="n">
        <f aca="false">G11+N10</f>
        <v>21580.8</v>
      </c>
      <c r="O11" s="0" t="n">
        <f aca="false">N11+(M11*I11)</f>
        <v>31040.7555555555</v>
      </c>
      <c r="P11" s="0" t="n">
        <f aca="false">P10+IF(D11="installment payment",G11,0)</f>
        <v>43578.13</v>
      </c>
    </row>
    <row r="12" customFormat="false" ht="12.8" hidden="false" customHeight="false" outlineLevel="0" collapsed="false">
      <c r="A12" s="0" t="n">
        <v>10</v>
      </c>
      <c r="B12" s="0" t="s">
        <v>47</v>
      </c>
      <c r="C12" s="2" t="n">
        <v>44810</v>
      </c>
      <c r="D12" s="0" t="s">
        <v>21</v>
      </c>
      <c r="E12" s="0" t="s">
        <v>22</v>
      </c>
      <c r="F12" s="0" t="s">
        <v>46</v>
      </c>
      <c r="G12" s="0" t="n">
        <v>-1945</v>
      </c>
      <c r="H12" s="0" t="n">
        <v>0.096</v>
      </c>
      <c r="I12" s="3" t="n">
        <v>20260.4166666667</v>
      </c>
      <c r="M12" s="0" t="n">
        <f aca="false">H12+M11</f>
        <v>0.5638</v>
      </c>
      <c r="N12" s="0" t="n">
        <f aca="false">G12+N11</f>
        <v>19635.8</v>
      </c>
      <c r="O12" s="0" t="n">
        <f aca="false">N12+(M12*I12)</f>
        <v>31058.6229166667</v>
      </c>
      <c r="P12" s="0" t="n">
        <f aca="false">P11+IF(D12="installment payment",G12,0)</f>
        <v>43578.13</v>
      </c>
    </row>
    <row r="13" customFormat="false" ht="12.8" hidden="false" customHeight="false" outlineLevel="0" collapsed="false">
      <c r="A13" s="0" t="n">
        <v>11</v>
      </c>
      <c r="B13" s="0" t="s">
        <v>48</v>
      </c>
      <c r="C13" s="2" t="n">
        <v>44810</v>
      </c>
      <c r="D13" s="0" t="s">
        <v>21</v>
      </c>
      <c r="E13" s="0" t="s">
        <v>22</v>
      </c>
      <c r="F13" s="0" t="s">
        <v>27</v>
      </c>
      <c r="G13" s="0" t="n">
        <v>-1001</v>
      </c>
      <c r="H13" s="0" t="n">
        <v>0.0495</v>
      </c>
      <c r="I13" s="3" t="n">
        <v>20222.2222222222</v>
      </c>
      <c r="M13" s="0" t="n">
        <f aca="false">H13+M12</f>
        <v>0.6133</v>
      </c>
      <c r="N13" s="0" t="n">
        <f aca="false">G13+N12</f>
        <v>18634.8</v>
      </c>
      <c r="O13" s="0" t="n">
        <f aca="false">N13+(M13*I13)</f>
        <v>31037.0888888889</v>
      </c>
      <c r="P13" s="0" t="n">
        <f aca="false">P12+IF(D13="installment payment",G13,0)</f>
        <v>43578.13</v>
      </c>
    </row>
    <row r="14" customFormat="false" ht="12.8" hidden="false" customHeight="false" outlineLevel="0" collapsed="false">
      <c r="A14" s="0" t="n">
        <v>12</v>
      </c>
      <c r="B14" s="0" t="s">
        <v>49</v>
      </c>
      <c r="C14" s="2" t="n">
        <v>44810</v>
      </c>
      <c r="D14" s="0" t="s">
        <v>21</v>
      </c>
      <c r="E14" s="0" t="s">
        <v>22</v>
      </c>
      <c r="F14" s="0" t="s">
        <v>19</v>
      </c>
      <c r="G14" s="0" t="n">
        <v>-1001</v>
      </c>
      <c r="H14" s="0" t="n">
        <v>0.0495</v>
      </c>
      <c r="I14" s="3" t="n">
        <v>20222.2222222222</v>
      </c>
      <c r="M14" s="0" t="n">
        <f aca="false">H14+M13</f>
        <v>0.6628</v>
      </c>
      <c r="N14" s="0" t="n">
        <f aca="false">G14+N13</f>
        <v>17633.8</v>
      </c>
      <c r="O14" s="0" t="n">
        <f aca="false">N14+(M14*I14)</f>
        <v>31037.0888888889</v>
      </c>
      <c r="P14" s="0" t="n">
        <f aca="false">P13+IF(D14="installment payment",G14,0)</f>
        <v>43578.13</v>
      </c>
    </row>
    <row r="15" customFormat="false" ht="12.8" hidden="false" customHeight="false" outlineLevel="0" collapsed="false">
      <c r="A15" s="0" t="n">
        <v>13</v>
      </c>
      <c r="C15" s="2" t="n">
        <v>44824</v>
      </c>
      <c r="D15" s="0" t="s">
        <v>43</v>
      </c>
      <c r="E15" s="0" t="s">
        <v>44</v>
      </c>
      <c r="F15" s="0" t="s">
        <v>19</v>
      </c>
      <c r="G15" s="0" t="n">
        <v>-366.2</v>
      </c>
      <c r="I15" s="3"/>
      <c r="M15" s="0" t="n">
        <f aca="false">H15+M14</f>
        <v>0.6628</v>
      </c>
      <c r="N15" s="0" t="n">
        <f aca="false">G15+N14</f>
        <v>17267.6</v>
      </c>
      <c r="O15" s="0" t="n">
        <f aca="false">N15+(M15*I15)</f>
        <v>17267.6</v>
      </c>
      <c r="P15" s="0" t="n">
        <f aca="false">P14+IF(D15="installment payment",G15,0)</f>
        <v>43211.93</v>
      </c>
    </row>
    <row r="16" customFormat="false" ht="12.8" hidden="false" customHeight="false" outlineLevel="0" collapsed="false">
      <c r="A16" s="0" t="n">
        <v>14</v>
      </c>
      <c r="B16" s="0" t="s">
        <v>50</v>
      </c>
      <c r="C16" s="2" t="n">
        <v>44824</v>
      </c>
      <c r="D16" s="0" t="s">
        <v>21</v>
      </c>
      <c r="E16" s="0" t="s">
        <v>22</v>
      </c>
      <c r="F16" s="0" t="s">
        <v>27</v>
      </c>
      <c r="G16" s="0" t="n">
        <v>-2000</v>
      </c>
      <c r="H16" s="0" t="n">
        <v>0.1</v>
      </c>
      <c r="I16" s="3" t="n">
        <v>20000</v>
      </c>
      <c r="M16" s="0" t="n">
        <f aca="false">H16+M15</f>
        <v>0.7628</v>
      </c>
      <c r="N16" s="0" t="n">
        <f aca="false">G16+N15</f>
        <v>15267.6</v>
      </c>
      <c r="O16" s="0" t="n">
        <f aca="false">N16+(M16*I16)</f>
        <v>30523.6</v>
      </c>
      <c r="P16" s="0" t="n">
        <f aca="false">P15+IF(D16="installment payment",G16,0)</f>
        <v>43211.93</v>
      </c>
    </row>
    <row r="17" customFormat="false" ht="12.8" hidden="false" customHeight="false" outlineLevel="0" collapsed="false">
      <c r="A17" s="0" t="n">
        <v>15</v>
      </c>
      <c r="B17" s="0" t="s">
        <v>51</v>
      </c>
      <c r="C17" s="2" t="n">
        <v>44824</v>
      </c>
      <c r="D17" s="1" t="s">
        <v>21</v>
      </c>
      <c r="E17" s="0" t="s">
        <v>22</v>
      </c>
      <c r="F17" s="0" t="s">
        <v>46</v>
      </c>
      <c r="G17" s="0" t="n">
        <v>-1500</v>
      </c>
      <c r="H17" s="0" t="n">
        <v>0.075</v>
      </c>
      <c r="I17" s="3" t="n">
        <v>20000</v>
      </c>
      <c r="M17" s="0" t="n">
        <f aca="false">H17+M16</f>
        <v>0.8378</v>
      </c>
      <c r="N17" s="0" t="n">
        <f aca="false">G17+N16</f>
        <v>13767.6</v>
      </c>
      <c r="O17" s="0" t="n">
        <f aca="false">N17+(M17*I17)</f>
        <v>30523.6</v>
      </c>
      <c r="P17" s="0" t="n">
        <f aca="false">P16+IF(D17="installment payment",G17,0)</f>
        <v>43211.93</v>
      </c>
    </row>
    <row r="18" customFormat="false" ht="12.8" hidden="false" customHeight="false" outlineLevel="0" collapsed="false">
      <c r="A18" s="0" t="n">
        <v>16</v>
      </c>
      <c r="B18" s="0" t="s">
        <v>52</v>
      </c>
      <c r="C18" s="2" t="n">
        <v>44824</v>
      </c>
      <c r="D18" s="1" t="s">
        <v>21</v>
      </c>
      <c r="E18" s="0" t="s">
        <v>22</v>
      </c>
      <c r="F18" s="0" t="s">
        <v>19</v>
      </c>
      <c r="G18" s="0" t="n">
        <v>-1500</v>
      </c>
      <c r="H18" s="1" t="n">
        <v>0.075</v>
      </c>
      <c r="I18" s="3" t="n">
        <v>20000</v>
      </c>
      <c r="M18" s="0" t="n">
        <f aca="false">H18+M17</f>
        <v>0.9128</v>
      </c>
      <c r="N18" s="0" t="n">
        <f aca="false">G18+N17</f>
        <v>12267.6</v>
      </c>
      <c r="O18" s="0" t="n">
        <f aca="false">N18+(M18*I18)</f>
        <v>30523.6</v>
      </c>
      <c r="P18" s="0" t="n">
        <f aca="false">P17+IF(D18="installment payment",G18,0)</f>
        <v>43211.93</v>
      </c>
    </row>
    <row r="19" customFormat="false" ht="12.8" hidden="false" customHeight="false" outlineLevel="0" collapsed="false">
      <c r="A19" s="0" t="n">
        <v>17</v>
      </c>
      <c r="C19" s="2" t="n">
        <v>44854</v>
      </c>
      <c r="D19" s="0" t="s">
        <v>43</v>
      </c>
      <c r="E19" s="0" t="s">
        <v>44</v>
      </c>
      <c r="F19" s="0" t="s">
        <v>19</v>
      </c>
      <c r="G19" s="0" t="n">
        <v>-366.2</v>
      </c>
      <c r="I19" s="3"/>
      <c r="M19" s="0" t="n">
        <f aca="false">H19+M18</f>
        <v>0.9128</v>
      </c>
      <c r="N19" s="0" t="n">
        <f aca="false">G19+N18</f>
        <v>11901.4</v>
      </c>
      <c r="O19" s="0" t="n">
        <f aca="false">N19+(M19*I19)</f>
        <v>11901.4</v>
      </c>
      <c r="P19" s="0" t="n">
        <f aca="false">P18+IF(D19="installment payment",G19,0)</f>
        <v>42845.73</v>
      </c>
    </row>
    <row r="20" customFormat="false" ht="12.8" hidden="false" customHeight="false" outlineLevel="0" collapsed="false">
      <c r="A20" s="0" t="n">
        <v>18</v>
      </c>
      <c r="B20" s="0" t="s">
        <v>53</v>
      </c>
      <c r="C20" s="2" t="n">
        <v>44855</v>
      </c>
      <c r="D20" s="0" t="s">
        <v>21</v>
      </c>
      <c r="E20" s="0" t="s">
        <v>22</v>
      </c>
      <c r="F20" s="0" t="s">
        <v>46</v>
      </c>
      <c r="G20" s="0" t="n">
        <v>-1000</v>
      </c>
      <c r="H20" s="0" t="n">
        <v>0.05</v>
      </c>
      <c r="I20" s="3" t="n">
        <v>20000</v>
      </c>
      <c r="M20" s="0" t="n">
        <f aca="false">H20+M19</f>
        <v>0.9628</v>
      </c>
      <c r="N20" s="0" t="n">
        <f aca="false">G20+N19</f>
        <v>10901.4</v>
      </c>
      <c r="O20" s="0" t="n">
        <f aca="false">N20+(M20*I20)</f>
        <v>30157.4</v>
      </c>
      <c r="P20" s="0" t="n">
        <f aca="false">P19+IF(D20="installment payment",G20,0)</f>
        <v>42845.73</v>
      </c>
    </row>
    <row r="21" customFormat="false" ht="12.8" hidden="false" customHeight="false" outlineLevel="0" collapsed="false">
      <c r="A21" s="0" t="n">
        <v>19</v>
      </c>
      <c r="B21" s="0" t="s">
        <v>54</v>
      </c>
      <c r="C21" s="2" t="n">
        <v>44855</v>
      </c>
      <c r="D21" s="0" t="s">
        <v>21</v>
      </c>
      <c r="E21" s="0" t="s">
        <v>22</v>
      </c>
      <c r="F21" s="0" t="s">
        <v>27</v>
      </c>
      <c r="G21" s="0" t="n">
        <v>-2000</v>
      </c>
      <c r="H21" s="0" t="n">
        <v>0.1</v>
      </c>
      <c r="I21" s="3" t="n">
        <v>20000</v>
      </c>
      <c r="M21" s="0" t="n">
        <f aca="false">H21+M20</f>
        <v>1.0628</v>
      </c>
      <c r="N21" s="0" t="n">
        <f aca="false">G21+N20</f>
        <v>8901.4</v>
      </c>
      <c r="O21" s="0" t="n">
        <f aca="false">N21+(M21*I21)</f>
        <v>30157.4</v>
      </c>
      <c r="P21" s="0" t="n">
        <f aca="false">P20+IF(D21="installment payment",G21,0)</f>
        <v>42845.73</v>
      </c>
    </row>
    <row r="22" customFormat="false" ht="12.8" hidden="false" customHeight="false" outlineLevel="0" collapsed="false">
      <c r="A22" s="0" t="n">
        <v>20</v>
      </c>
      <c r="B22" s="0" t="s">
        <v>55</v>
      </c>
      <c r="C22" s="2" t="n">
        <v>44855</v>
      </c>
      <c r="D22" s="0" t="s">
        <v>21</v>
      </c>
      <c r="E22" s="0" t="s">
        <v>22</v>
      </c>
      <c r="F22" s="0" t="s">
        <v>19</v>
      </c>
      <c r="G22" s="0" t="n">
        <v>-2000</v>
      </c>
      <c r="H22" s="0" t="n">
        <v>0.1</v>
      </c>
      <c r="I22" s="3" t="n">
        <v>20000</v>
      </c>
      <c r="M22" s="0" t="n">
        <f aca="false">H22+M21</f>
        <v>1.1628</v>
      </c>
      <c r="N22" s="0" t="n">
        <f aca="false">G22+N21</f>
        <v>6901.4</v>
      </c>
      <c r="O22" s="0" t="n">
        <f aca="false">N22+(M22*I22)</f>
        <v>30157.4</v>
      </c>
      <c r="P22" s="0" t="n">
        <f aca="false">P21+IF(D22="installment payment",G22,0)</f>
        <v>42845.73</v>
      </c>
    </row>
    <row r="23" customFormat="false" ht="12.8" hidden="false" customHeight="false" outlineLevel="0" collapsed="false">
      <c r="A23" s="0" t="n">
        <v>21</v>
      </c>
      <c r="C23" s="2" t="n">
        <v>44885</v>
      </c>
      <c r="D23" s="0" t="s">
        <v>43</v>
      </c>
      <c r="E23" s="0" t="s">
        <v>44</v>
      </c>
      <c r="F23" s="0" t="s">
        <v>19</v>
      </c>
      <c r="G23" s="0" t="n">
        <v>-366.2</v>
      </c>
      <c r="I23" s="3"/>
      <c r="M23" s="0" t="n">
        <f aca="false">H23+M22</f>
        <v>1.1628</v>
      </c>
      <c r="N23" s="0" t="n">
        <f aca="false">G23+N22</f>
        <v>6535.2</v>
      </c>
      <c r="O23" s="0" t="n">
        <f aca="false">N23+(M23*I23)</f>
        <v>6535.2</v>
      </c>
      <c r="P23" s="0" t="n">
        <f aca="false">P22+IF(D23="installment payment",G23,0)</f>
        <v>42479.53</v>
      </c>
    </row>
    <row r="24" customFormat="false" ht="12.8" hidden="false" customHeight="false" outlineLevel="0" collapsed="false">
      <c r="A24" s="0" t="n">
        <v>22</v>
      </c>
      <c r="B24" s="0" t="s">
        <v>56</v>
      </c>
      <c r="C24" s="2" t="n">
        <v>44885</v>
      </c>
      <c r="D24" s="0" t="s">
        <v>21</v>
      </c>
      <c r="E24" s="0" t="s">
        <v>22</v>
      </c>
      <c r="F24" s="0" t="s">
        <v>46</v>
      </c>
      <c r="G24" s="0" t="n">
        <v>-1000</v>
      </c>
      <c r="H24" s="0" t="n">
        <v>0.061</v>
      </c>
      <c r="I24" s="3" t="n">
        <v>16393.4426229508</v>
      </c>
      <c r="M24" s="0" t="n">
        <f aca="false">H24+M23</f>
        <v>1.2238</v>
      </c>
      <c r="N24" s="0" t="n">
        <f aca="false">G24+N23</f>
        <v>5535.2</v>
      </c>
      <c r="O24" s="0" t="n">
        <f aca="false">N24+(M24*I24)</f>
        <v>25597.4950819672</v>
      </c>
      <c r="P24" s="0" t="n">
        <f aca="false">P23+IF(D24="installment payment",G24,0)</f>
        <v>42479.53</v>
      </c>
    </row>
    <row r="25" customFormat="false" ht="12.8" hidden="false" customHeight="false" outlineLevel="0" collapsed="false">
      <c r="A25" s="0" t="n">
        <v>23</v>
      </c>
      <c r="B25" s="0" t="s">
        <v>57</v>
      </c>
      <c r="C25" s="2" t="n">
        <v>44885</v>
      </c>
      <c r="D25" s="0" t="s">
        <v>21</v>
      </c>
      <c r="E25" s="0" t="s">
        <v>22</v>
      </c>
      <c r="F25" s="0" t="s">
        <v>19</v>
      </c>
      <c r="G25" s="0" t="n">
        <v>-2000</v>
      </c>
      <c r="H25" s="0" t="n">
        <v>0.1227</v>
      </c>
      <c r="I25" s="3" t="n">
        <v>16299.9185004075</v>
      </c>
      <c r="M25" s="0" t="n">
        <f aca="false">H25+M24</f>
        <v>1.3465</v>
      </c>
      <c r="N25" s="0" t="n">
        <f aca="false">G25+N24</f>
        <v>3535.2</v>
      </c>
      <c r="O25" s="0" t="n">
        <f aca="false">N25+(M25*I25)</f>
        <v>25483.0402607987</v>
      </c>
      <c r="P25" s="0" t="n">
        <f aca="false">P24+IF(D25="installment payment",G25,0)</f>
        <v>42479.53</v>
      </c>
    </row>
    <row r="26" customFormat="false" ht="12.8" hidden="false" customHeight="false" outlineLevel="0" collapsed="false">
      <c r="A26" s="0" t="n">
        <v>24</v>
      </c>
      <c r="B26" s="0" t="s">
        <v>58</v>
      </c>
      <c r="C26" s="2" t="n">
        <v>44885</v>
      </c>
      <c r="D26" s="0" t="s">
        <v>21</v>
      </c>
      <c r="E26" s="0" t="s">
        <v>22</v>
      </c>
      <c r="F26" s="0" t="s">
        <v>27</v>
      </c>
      <c r="G26" s="0" t="n">
        <v>-2000</v>
      </c>
      <c r="H26" s="0" t="n">
        <v>0.1227</v>
      </c>
      <c r="I26" s="0" t="n">
        <v>16300</v>
      </c>
      <c r="M26" s="0" t="n">
        <f aca="false">H26+M25</f>
        <v>1.4692</v>
      </c>
      <c r="N26" s="0" t="n">
        <f aca="false">G26+N25</f>
        <v>1535.2</v>
      </c>
      <c r="O26" s="0" t="n">
        <f aca="false">N26+(M26*I26)</f>
        <v>25483.16</v>
      </c>
      <c r="P26" s="0" t="n">
        <f aca="false">P25+IF(D26="installment payment",G26,0)</f>
        <v>42479.53</v>
      </c>
    </row>
    <row r="27" customFormat="false" ht="12.8" hidden="false" customHeight="false" outlineLevel="0" collapsed="false">
      <c r="A27" s="0" t="n">
        <v>25</v>
      </c>
      <c r="C27" s="2" t="n">
        <v>44915</v>
      </c>
      <c r="D27" s="0" t="s">
        <v>43</v>
      </c>
      <c r="E27" s="0" t="s">
        <v>44</v>
      </c>
      <c r="F27" s="0" t="s">
        <v>19</v>
      </c>
      <c r="G27" s="0" t="n">
        <v>-366.2</v>
      </c>
      <c r="M27" s="0" t="n">
        <f aca="false">H27+M26</f>
        <v>1.4692</v>
      </c>
      <c r="N27" s="0" t="n">
        <f aca="false">G27+N26</f>
        <v>1169</v>
      </c>
      <c r="O27" s="0" t="n">
        <f aca="false">N27+(M27*I27)</f>
        <v>1169</v>
      </c>
      <c r="P27" s="0" t="n">
        <f aca="false">P26+IF(D27="installment payment",G27,0)</f>
        <v>42113.33</v>
      </c>
    </row>
    <row r="28" customFormat="false" ht="12.8" hidden="false" customHeight="false" outlineLevel="0" collapsed="false">
      <c r="A28" s="0" t="n">
        <v>26</v>
      </c>
      <c r="C28" s="2" t="n">
        <v>44946</v>
      </c>
      <c r="D28" s="0" t="s">
        <v>43</v>
      </c>
      <c r="E28" s="0" t="s">
        <v>44</v>
      </c>
      <c r="F28" s="0" t="s">
        <v>19</v>
      </c>
      <c r="G28" s="0" t="n">
        <v>-366.2</v>
      </c>
      <c r="I28" s="0" t="n">
        <v>19000</v>
      </c>
      <c r="M28" s="0" t="n">
        <f aca="false">H28+M27</f>
        <v>1.4692</v>
      </c>
      <c r="N28" s="0" t="n">
        <f aca="false">G28+N27</f>
        <v>802.8</v>
      </c>
      <c r="O28" s="0" t="n">
        <f aca="false">N28+(M28*I28)</f>
        <v>28717.6</v>
      </c>
      <c r="P28" s="0" t="n">
        <f aca="false">P27+IF(D28="installment payment",G28,0)</f>
        <v>41747.13</v>
      </c>
    </row>
    <row r="29" customFormat="false" ht="12.8" hidden="false" customHeight="false" outlineLevel="0" collapsed="false">
      <c r="A29" s="0" t="n">
        <v>27</v>
      </c>
      <c r="C29" s="2" t="n">
        <v>44977</v>
      </c>
      <c r="D29" s="0" t="s">
        <v>43</v>
      </c>
      <c r="E29" s="0" t="s">
        <v>44</v>
      </c>
      <c r="F29" s="0" t="s">
        <v>19</v>
      </c>
      <c r="G29" s="0" t="n">
        <v>-366.2</v>
      </c>
      <c r="I29" s="0" t="n">
        <v>23122</v>
      </c>
      <c r="M29" s="0" t="n">
        <f aca="false">H29+M28</f>
        <v>1.4692</v>
      </c>
      <c r="N29" s="0" t="n">
        <f aca="false">G29+N28</f>
        <v>436.6</v>
      </c>
      <c r="O29" s="0" t="n">
        <f aca="false">N29+(M29*I29)</f>
        <v>34407.4424</v>
      </c>
      <c r="P29" s="0" t="n">
        <f aca="false">P28+IF(D29="installment payment",G29,0)</f>
        <v>41380.93</v>
      </c>
    </row>
    <row r="30" customFormat="false" ht="12.8" hidden="false" customHeight="false" outlineLevel="0" collapsed="false">
      <c r="A30" s="0" t="n">
        <v>28</v>
      </c>
      <c r="C30" s="2" t="n">
        <v>45005</v>
      </c>
      <c r="D30" s="0" t="s">
        <v>43</v>
      </c>
      <c r="E30" s="0" t="s">
        <v>44</v>
      </c>
      <c r="F30" s="0" t="s">
        <v>19</v>
      </c>
      <c r="G30" s="0" t="n">
        <v>-366.2</v>
      </c>
      <c r="I30" s="0" t="n">
        <v>26317</v>
      </c>
      <c r="M30" s="0" t="n">
        <f aca="false">H30+M29</f>
        <v>1.4692</v>
      </c>
      <c r="N30" s="0" t="n">
        <f aca="false">G30+N29</f>
        <v>70.4</v>
      </c>
      <c r="O30" s="0" t="n">
        <f aca="false">N30+(M30*I30)</f>
        <v>38735.3364</v>
      </c>
      <c r="P30" s="0" t="n">
        <f aca="false">P29+IF(D30="installment payment",G30,0)</f>
        <v>41014.73</v>
      </c>
    </row>
    <row r="31" customFormat="false" ht="12.8" hidden="false" customHeight="false" outlineLevel="0" collapsed="false">
      <c r="A31" s="0" t="n">
        <v>29</v>
      </c>
      <c r="C31" s="2" t="n">
        <v>44995</v>
      </c>
      <c r="D31" s="0" t="s">
        <v>59</v>
      </c>
      <c r="E31" s="0" t="s">
        <v>60</v>
      </c>
      <c r="F31" s="0" t="s">
        <v>19</v>
      </c>
      <c r="G31" s="0" t="n">
        <v>700</v>
      </c>
      <c r="H31" s="0" t="n">
        <v>-0.02564103</v>
      </c>
      <c r="I31" s="0" t="n">
        <v>27300</v>
      </c>
      <c r="M31" s="0" t="n">
        <f aca="false">H31+M30</f>
        <v>1.44355897</v>
      </c>
      <c r="N31" s="0" t="n">
        <f aca="false">G31+N30</f>
        <v>770.4</v>
      </c>
      <c r="O31" s="0" t="n">
        <f aca="false">N31+(M31*I31)</f>
        <v>40179.559881</v>
      </c>
      <c r="P31" s="0" t="n">
        <f aca="false">P30+IF(D31="installment payment",G31,0)</f>
        <v>41014.73</v>
      </c>
    </row>
    <row r="32" customFormat="false" ht="12.8" hidden="false" customHeight="false" outlineLevel="0" collapsed="false">
      <c r="A32" s="0" t="n">
        <v>30</v>
      </c>
      <c r="C32" s="2" t="n">
        <v>45036</v>
      </c>
      <c r="D32" s="0" t="s">
        <v>43</v>
      </c>
      <c r="E32" s="0" t="s">
        <v>44</v>
      </c>
      <c r="G32" s="0" t="n">
        <v>-366.2</v>
      </c>
      <c r="I32" s="0" t="n">
        <v>25300</v>
      </c>
      <c r="M32" s="0" t="n">
        <f aca="false">H32+M31</f>
        <v>1.44355897</v>
      </c>
      <c r="N32" s="0" t="n">
        <f aca="false">G32+N31</f>
        <v>404.2</v>
      </c>
      <c r="O32" s="0" t="n">
        <f aca="false">N32+(M32*I32)</f>
        <v>36926.241941</v>
      </c>
      <c r="P32" s="0" t="n">
        <f aca="false">P31+IF(D32="installment payment",G32,0)</f>
        <v>40648.53</v>
      </c>
    </row>
  </sheetData>
  <autoFilter ref="A1:P32"/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0" t="s">
        <v>0</v>
      </c>
      <c r="B1" s="0" t="s">
        <v>2</v>
      </c>
      <c r="C1" s="0" t="s">
        <v>61</v>
      </c>
      <c r="D1" s="0" t="s">
        <v>62</v>
      </c>
    </row>
    <row r="2" customFormat="false" ht="12.8" hidden="false" customHeight="false" outlineLevel="0" collapsed="false">
      <c r="A2" s="0" t="n">
        <v>1</v>
      </c>
      <c r="B2" s="2" t="n">
        <v>44764</v>
      </c>
      <c r="C2" s="0" t="n">
        <v>0.015</v>
      </c>
      <c r="D2" s="0" t="n">
        <f aca="false">C2</f>
        <v>0.015</v>
      </c>
    </row>
    <row r="3" customFormat="false" ht="12.8" hidden="false" customHeight="false" outlineLevel="0" collapsed="false">
      <c r="A3" s="0" t="n">
        <v>2</v>
      </c>
      <c r="B3" s="2" t="n">
        <v>44764</v>
      </c>
      <c r="C3" s="0" t="n">
        <v>0.1933</v>
      </c>
      <c r="D3" s="0" t="n">
        <f aca="false">D2+C3</f>
        <v>0.2083</v>
      </c>
    </row>
    <row r="4" customFormat="false" ht="12.8" hidden="false" customHeight="false" outlineLevel="0" collapsed="false">
      <c r="A4" s="0" t="n">
        <v>3</v>
      </c>
      <c r="B4" s="2" t="n">
        <v>44790</v>
      </c>
      <c r="C4" s="0" t="n">
        <v>0.21</v>
      </c>
      <c r="D4" s="0" t="n">
        <f aca="false">D3+C4</f>
        <v>0.4183</v>
      </c>
      <c r="F4" s="0" t="s">
        <v>63</v>
      </c>
    </row>
    <row r="5" customFormat="false" ht="12.8" hidden="false" customHeight="false" outlineLevel="0" collapsed="false">
      <c r="A5" s="0" t="n">
        <v>4</v>
      </c>
      <c r="B5" s="2" t="n">
        <v>44813</v>
      </c>
      <c r="C5" s="0" t="n">
        <v>0.2445</v>
      </c>
      <c r="D5" s="0" t="n">
        <f aca="false">D4+C5</f>
        <v>0.6628</v>
      </c>
    </row>
    <row r="6" customFormat="false" ht="12.8" hidden="false" customHeight="false" outlineLevel="0" collapsed="false">
      <c r="A6" s="0" t="n">
        <v>5</v>
      </c>
      <c r="B6" s="2" t="n">
        <v>44826</v>
      </c>
      <c r="C6" s="0" t="n">
        <v>0.25</v>
      </c>
      <c r="D6" s="0" t="n">
        <f aca="false">D5+C6</f>
        <v>0.9128</v>
      </c>
    </row>
    <row r="7" customFormat="false" ht="12.8" hidden="false" customHeight="false" outlineLevel="0" collapsed="false">
      <c r="A7" s="0" t="n">
        <v>6</v>
      </c>
      <c r="B7" s="2" t="n">
        <v>44858</v>
      </c>
      <c r="C7" s="0" t="n">
        <v>0.25</v>
      </c>
      <c r="D7" s="0" t="n">
        <f aca="false">D6+C7</f>
        <v>1.1628</v>
      </c>
    </row>
    <row r="8" customFormat="false" ht="12.8" hidden="false" customHeight="false" outlineLevel="0" collapsed="false">
      <c r="A8" s="0" t="n">
        <v>7</v>
      </c>
      <c r="B8" s="2" t="n">
        <v>44885</v>
      </c>
      <c r="C8" s="0" t="n">
        <v>0.3064</v>
      </c>
      <c r="D8" s="0" t="n">
        <f aca="false">D7+C8</f>
        <v>1.4692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0" activeCellId="0" sqref="C20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16.6"/>
    <col collapsed="false" customWidth="true" hidden="false" outlineLevel="0" max="3" min="3" style="0" width="15.2"/>
    <col collapsed="false" customWidth="true" hidden="false" outlineLevel="0" max="4" min="4" style="0" width="14.66"/>
    <col collapsed="false" customWidth="false" hidden="false" outlineLevel="0" max="1025" min="5" style="0" width="11.52"/>
  </cols>
  <sheetData>
    <row r="1" customFormat="false" ht="12.8" hidden="false" customHeight="false" outlineLevel="0" collapsed="false">
      <c r="A1" s="0" t="s">
        <v>2</v>
      </c>
      <c r="B1" s="0" t="s">
        <v>64</v>
      </c>
      <c r="C1" s="0" t="s">
        <v>65</v>
      </c>
      <c r="D1" s="0" t="s">
        <v>66</v>
      </c>
    </row>
    <row r="2" customFormat="false" ht="12.8" hidden="false" customHeight="false" outlineLevel="0" collapsed="false">
      <c r="A2" s="2" t="n">
        <v>44743</v>
      </c>
      <c r="B2" s="4" t="n">
        <v>33000.1990407674</v>
      </c>
      <c r="C2" s="4" t="n">
        <v>43944.33</v>
      </c>
      <c r="D2" s="0" t="n">
        <v>0.2083</v>
      </c>
    </row>
    <row r="3" customFormat="false" ht="12.8" hidden="false" customHeight="false" outlineLevel="0" collapsed="false">
      <c r="A3" s="2" t="n">
        <v>44774</v>
      </c>
      <c r="B3" s="4" t="n">
        <v>33065.2826666667</v>
      </c>
      <c r="C3" s="4" t="n">
        <v>43608.13</v>
      </c>
      <c r="D3" s="0" t="n">
        <v>0.4183</v>
      </c>
    </row>
    <row r="4" customFormat="false" ht="12.8" hidden="false" customHeight="false" outlineLevel="0" collapsed="false">
      <c r="A4" s="2" t="n">
        <v>44805</v>
      </c>
      <c r="B4" s="4" t="n">
        <v>30185.92</v>
      </c>
      <c r="C4" s="4" t="n">
        <v>43271.93</v>
      </c>
      <c r="D4" s="0" t="n">
        <v>0.6628</v>
      </c>
    </row>
    <row r="5" customFormat="false" ht="12.8" hidden="false" customHeight="false" outlineLevel="0" collapsed="false">
      <c r="A5" s="2" t="n">
        <v>44835</v>
      </c>
      <c r="B5" s="4" t="n">
        <v>29791</v>
      </c>
      <c r="C5" s="4" t="n">
        <v>42935.73</v>
      </c>
      <c r="D5" s="0" t="n">
        <v>0.9128</v>
      </c>
    </row>
    <row r="6" customFormat="false" ht="12.8" hidden="false" customHeight="false" outlineLevel="0" collapsed="false">
      <c r="A6" s="2" t="n">
        <v>44866</v>
      </c>
      <c r="B6" s="0" t="n">
        <v>25140</v>
      </c>
      <c r="C6" s="0" t="n">
        <v>42479</v>
      </c>
      <c r="D6" s="0" t="n">
        <v>1.1628</v>
      </c>
    </row>
    <row r="7" customFormat="false" ht="12.8" hidden="false" customHeight="false" outlineLevel="0" collapsed="false">
      <c r="A7" s="2" t="n">
        <v>44896</v>
      </c>
      <c r="B7" s="0" t="n">
        <v>24382.36</v>
      </c>
      <c r="C7" s="0" t="n">
        <v>42113.33</v>
      </c>
      <c r="D7" s="0" t="n">
        <v>1.4692</v>
      </c>
    </row>
    <row r="8" customFormat="false" ht="12.8" hidden="false" customHeight="false" outlineLevel="0" collapsed="false">
      <c r="A8" s="2" t="n">
        <v>44927</v>
      </c>
      <c r="B8" s="0" t="n">
        <v>28717.6</v>
      </c>
      <c r="C8" s="0" t="n">
        <v>41747.13</v>
      </c>
      <c r="D8" s="0" t="n">
        <v>1.4692</v>
      </c>
    </row>
    <row r="9" customFormat="false" ht="12.8" hidden="false" customHeight="false" outlineLevel="0" collapsed="false">
      <c r="A9" s="2" t="n">
        <v>44958</v>
      </c>
      <c r="B9" s="0" t="n">
        <v>34407.4424</v>
      </c>
      <c r="C9" s="0" t="n">
        <v>41380.93</v>
      </c>
      <c r="D9" s="0" t="n">
        <v>1.4692</v>
      </c>
    </row>
    <row r="10" customFormat="false" ht="12.8" hidden="false" customHeight="false" outlineLevel="0" collapsed="false">
      <c r="A10" s="2" t="n">
        <v>44986</v>
      </c>
      <c r="B10" s="0" t="n">
        <v>38735.3364</v>
      </c>
      <c r="C10" s="0" t="n">
        <v>41014.73</v>
      </c>
      <c r="D10" s="0" t="n">
        <v>1.4692</v>
      </c>
    </row>
    <row r="11" customFormat="false" ht="12.8" hidden="false" customHeight="false" outlineLevel="0" collapsed="false">
      <c r="A11" s="2" t="n">
        <v>45017</v>
      </c>
      <c r="B11" s="0" t="n">
        <v>36926.241941</v>
      </c>
      <c r="C11" s="0" t="n">
        <v>40648.53</v>
      </c>
      <c r="D11" s="0" t="n">
        <v>1.44355897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6563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2023-04-23T16:17:32Z</dcterms:modified>
  <cp:revision>50</cp:revision>
  <dc:subject/>
  <dc:title/>
</cp:coreProperties>
</file>