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075251834d02314/CLINICA HEILSA OK/03 CONTABILIDAD/2022/10 OCTUBRE/"/>
    </mc:Choice>
  </mc:AlternateContent>
  <xr:revisionPtr revIDLastSave="0" documentId="8_{540B0E7A-74CD-47D8-A7F9-0E362AF4AB1F}" xr6:coauthVersionLast="47" xr6:coauthVersionMax="47" xr10:uidLastSave="{00000000-0000-0000-0000-000000000000}"/>
  <bookViews>
    <workbookView xWindow="-98" yWindow="-98" windowWidth="16395" windowHeight="10276" activeTab="1" xr2:uid="{00000000-000D-0000-FFFF-FFFF00000000}"/>
  </bookViews>
  <sheets>
    <sheet name="Activo" sheetId="2" r:id="rId1"/>
    <sheet name="Pasivo" sheetId="1" r:id="rId2"/>
  </sheets>
  <definedNames>
    <definedName name="_xlnm.Print_Area" localSheetId="0">Activo!$A$1:$M$33</definedName>
    <definedName name="_xlnm.Print_Area" localSheetId="1">Pasivo!$A$1:$M$74</definedName>
    <definedName name="_xlnm.Print_Titles" localSheetId="0">Activo!$1:$8</definedName>
    <definedName name="_xlnm.Print_Titles" localSheetId="1">Pasivo!$1:$8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4" i="1" l="1"/>
  <c r="L44" i="1"/>
  <c r="K44" i="1"/>
  <c r="J44" i="1"/>
  <c r="I44" i="1"/>
  <c r="H44" i="1"/>
  <c r="G44" i="1"/>
  <c r="F44" i="1"/>
  <c r="E44" i="1"/>
  <c r="D44" i="1"/>
  <c r="C44" i="1"/>
  <c r="M32" i="1"/>
  <c r="M31" i="1" s="1"/>
  <c r="L32" i="1"/>
  <c r="L31" i="1" s="1"/>
  <c r="K32" i="1"/>
  <c r="K31" i="1" s="1"/>
  <c r="J32" i="1"/>
  <c r="I32" i="1"/>
  <c r="H32" i="1"/>
  <c r="H31" i="1" s="1"/>
  <c r="G32" i="1"/>
  <c r="G31" i="1" s="1"/>
  <c r="F32" i="1"/>
  <c r="F31" i="1" s="1"/>
  <c r="F30" i="1" s="1"/>
  <c r="E32" i="1"/>
  <c r="E31" i="1" s="1"/>
  <c r="D32" i="1"/>
  <c r="C32" i="1"/>
  <c r="C31" i="1" s="1"/>
  <c r="J31" i="1"/>
  <c r="I31" i="1"/>
  <c r="D31" i="1"/>
  <c r="D30" i="1" s="1"/>
  <c r="M28" i="1"/>
  <c r="M27" i="1" s="1"/>
  <c r="L28" i="1"/>
  <c r="L27" i="1" s="1"/>
  <c r="K28" i="1"/>
  <c r="K27" i="1" s="1"/>
  <c r="J28" i="1"/>
  <c r="J27" i="1" s="1"/>
  <c r="I28" i="1"/>
  <c r="I27" i="1" s="1"/>
  <c r="H28" i="1"/>
  <c r="H27" i="1" s="1"/>
  <c r="G28" i="1"/>
  <c r="G27" i="1" s="1"/>
  <c r="F28" i="1"/>
  <c r="F27" i="1" s="1"/>
  <c r="E28" i="1"/>
  <c r="E27" i="1" s="1"/>
  <c r="D28" i="1"/>
  <c r="D27" i="1" s="1"/>
  <c r="C28" i="1"/>
  <c r="C27" i="1" s="1"/>
  <c r="M23" i="1"/>
  <c r="M22" i="1" s="1"/>
  <c r="M21" i="1" s="1"/>
  <c r="L23" i="1"/>
  <c r="L22" i="1" s="1"/>
  <c r="L21" i="1" s="1"/>
  <c r="K23" i="1"/>
  <c r="K22" i="1" s="1"/>
  <c r="K21" i="1" s="1"/>
  <c r="J23" i="1"/>
  <c r="J22" i="1" s="1"/>
  <c r="J21" i="1" s="1"/>
  <c r="I23" i="1"/>
  <c r="I22" i="1" s="1"/>
  <c r="I21" i="1" s="1"/>
  <c r="H23" i="1"/>
  <c r="H22" i="1" s="1"/>
  <c r="H21" i="1" s="1"/>
  <c r="G23" i="1"/>
  <c r="G22" i="1" s="1"/>
  <c r="G21" i="1" s="1"/>
  <c r="F23" i="1"/>
  <c r="F22" i="1" s="1"/>
  <c r="F21" i="1" s="1"/>
  <c r="E23" i="1"/>
  <c r="E22" i="1" s="1"/>
  <c r="E21" i="1" s="1"/>
  <c r="D23" i="1"/>
  <c r="D22" i="1" s="1"/>
  <c r="D21" i="1" s="1"/>
  <c r="C23" i="1"/>
  <c r="C22" i="1" s="1"/>
  <c r="C21" i="1" s="1"/>
  <c r="M18" i="1"/>
  <c r="L18" i="1"/>
  <c r="K18" i="1"/>
  <c r="J18" i="1"/>
  <c r="I18" i="1"/>
  <c r="H18" i="1"/>
  <c r="G18" i="1"/>
  <c r="F18" i="1"/>
  <c r="E18" i="1"/>
  <c r="D18" i="1"/>
  <c r="C18" i="1"/>
  <c r="M15" i="1"/>
  <c r="M14" i="1" s="1"/>
  <c r="L15" i="1"/>
  <c r="L14" i="1" s="1"/>
  <c r="K15" i="1"/>
  <c r="K14" i="1" s="1"/>
  <c r="J15" i="1"/>
  <c r="J14" i="1" s="1"/>
  <c r="I15" i="1"/>
  <c r="I14" i="1" s="1"/>
  <c r="H15" i="1"/>
  <c r="H14" i="1" s="1"/>
  <c r="G15" i="1"/>
  <c r="G14" i="1" s="1"/>
  <c r="F15" i="1"/>
  <c r="F14" i="1" s="1"/>
  <c r="E15" i="1"/>
  <c r="E14" i="1" s="1"/>
  <c r="D15" i="1"/>
  <c r="D14" i="1" s="1"/>
  <c r="C15" i="1"/>
  <c r="C14" i="1" s="1"/>
  <c r="M12" i="1"/>
  <c r="M11" i="1" s="1"/>
  <c r="L12" i="1"/>
  <c r="L11" i="1" s="1"/>
  <c r="K12" i="1"/>
  <c r="K11" i="1" s="1"/>
  <c r="J12" i="1"/>
  <c r="J11" i="1" s="1"/>
  <c r="I12" i="1"/>
  <c r="I11" i="1" s="1"/>
  <c r="H12" i="1"/>
  <c r="H11" i="1" s="1"/>
  <c r="G12" i="1"/>
  <c r="G11" i="1" s="1"/>
  <c r="F12" i="1"/>
  <c r="F11" i="1" s="1"/>
  <c r="E12" i="1"/>
  <c r="E11" i="1" s="1"/>
  <c r="D12" i="1"/>
  <c r="D11" i="1" s="1"/>
  <c r="C12" i="1"/>
  <c r="C11" i="1" s="1"/>
  <c r="M30" i="2"/>
  <c r="L30" i="2"/>
  <c r="K30" i="2"/>
  <c r="J30" i="2"/>
  <c r="I30" i="2"/>
  <c r="H30" i="2"/>
  <c r="G30" i="2"/>
  <c r="F30" i="2"/>
  <c r="E30" i="2"/>
  <c r="D30" i="2"/>
  <c r="C30" i="2"/>
  <c r="M28" i="2"/>
  <c r="L28" i="2"/>
  <c r="K28" i="2"/>
  <c r="J28" i="2"/>
  <c r="I28" i="2"/>
  <c r="H28" i="2"/>
  <c r="G28" i="2"/>
  <c r="F28" i="2"/>
  <c r="E28" i="2"/>
  <c r="D28" i="2"/>
  <c r="C28" i="2"/>
  <c r="M24" i="2"/>
  <c r="L24" i="2"/>
  <c r="K24" i="2"/>
  <c r="J24" i="2"/>
  <c r="I24" i="2"/>
  <c r="H24" i="2"/>
  <c r="G24" i="2"/>
  <c r="F24" i="2"/>
  <c r="E24" i="2"/>
  <c r="D24" i="2"/>
  <c r="C24" i="2"/>
  <c r="M22" i="2"/>
  <c r="M21" i="2" s="1"/>
  <c r="L22" i="2"/>
  <c r="L21" i="2" s="1"/>
  <c r="K22" i="2"/>
  <c r="K21" i="2" s="1"/>
  <c r="J22" i="2"/>
  <c r="J21" i="2" s="1"/>
  <c r="I22" i="2"/>
  <c r="I21" i="2" s="1"/>
  <c r="H22" i="2"/>
  <c r="H21" i="2" s="1"/>
  <c r="G22" i="2"/>
  <c r="G21" i="2" s="1"/>
  <c r="F22" i="2"/>
  <c r="F21" i="2" s="1"/>
  <c r="E22" i="2"/>
  <c r="E21" i="2" s="1"/>
  <c r="D22" i="2"/>
  <c r="D21" i="2" s="1"/>
  <c r="C22" i="2"/>
  <c r="C21" i="2" s="1"/>
  <c r="M17" i="2"/>
  <c r="L17" i="2"/>
  <c r="K17" i="2"/>
  <c r="J17" i="2"/>
  <c r="I17" i="2"/>
  <c r="H17" i="2"/>
  <c r="G17" i="2"/>
  <c r="F17" i="2"/>
  <c r="E17" i="2"/>
  <c r="D17" i="2"/>
  <c r="C17" i="2"/>
  <c r="C9" i="2" s="1"/>
  <c r="M15" i="2"/>
  <c r="L15" i="2"/>
  <c r="K15" i="2"/>
  <c r="J15" i="2"/>
  <c r="I15" i="2"/>
  <c r="H15" i="2"/>
  <c r="G15" i="2"/>
  <c r="F15" i="2"/>
  <c r="E15" i="2"/>
  <c r="D15" i="2"/>
  <c r="C15" i="2"/>
  <c r="M10" i="2"/>
  <c r="L10" i="2"/>
  <c r="K10" i="2"/>
  <c r="J10" i="2"/>
  <c r="I10" i="2"/>
  <c r="H10" i="2"/>
  <c r="G10" i="2"/>
  <c r="F10" i="2"/>
  <c r="E10" i="2"/>
  <c r="D10" i="2"/>
  <c r="C10" i="2"/>
  <c r="G30" i="1" l="1"/>
  <c r="G26" i="1" s="1"/>
  <c r="M30" i="1"/>
  <c r="L30" i="1"/>
  <c r="K30" i="1"/>
  <c r="J30" i="1"/>
  <c r="I30" i="1"/>
  <c r="H30" i="1"/>
  <c r="E30" i="1"/>
  <c r="E26" i="1" s="1"/>
  <c r="C30" i="1"/>
  <c r="C26" i="1" s="1"/>
  <c r="M26" i="1"/>
  <c r="L26" i="1"/>
  <c r="K26" i="1"/>
  <c r="J26" i="1"/>
  <c r="I26" i="1"/>
  <c r="H26" i="1"/>
  <c r="F26" i="1"/>
  <c r="D26" i="1"/>
  <c r="M10" i="1"/>
  <c r="M9" i="1" s="1"/>
  <c r="M74" i="1" s="1"/>
  <c r="L10" i="1"/>
  <c r="L9" i="1" s="1"/>
  <c r="K10" i="1"/>
  <c r="K9" i="1" s="1"/>
  <c r="K74" i="1" s="1"/>
  <c r="J10" i="1"/>
  <c r="J9" i="1" s="1"/>
  <c r="J74" i="1" s="1"/>
  <c r="I10" i="1"/>
  <c r="I9" i="1" s="1"/>
  <c r="I74" i="1" s="1"/>
  <c r="H10" i="1"/>
  <c r="H9" i="1" s="1"/>
  <c r="G10" i="1"/>
  <c r="G9" i="1" s="1"/>
  <c r="F10" i="1"/>
  <c r="F9" i="1" s="1"/>
  <c r="F74" i="1" s="1"/>
  <c r="E10" i="1"/>
  <c r="E9" i="1" s="1"/>
  <c r="E74" i="1" s="1"/>
  <c r="D10" i="1"/>
  <c r="D9" i="1" s="1"/>
  <c r="C10" i="1"/>
  <c r="C9" i="1" s="1"/>
  <c r="C74" i="1" s="1"/>
  <c r="M20" i="2"/>
  <c r="M19" i="2" s="1"/>
  <c r="L20" i="2"/>
  <c r="L19" i="2" s="1"/>
  <c r="K20" i="2"/>
  <c r="K19" i="2" s="1"/>
  <c r="J20" i="2"/>
  <c r="J19" i="2" s="1"/>
  <c r="I20" i="2"/>
  <c r="I19" i="2" s="1"/>
  <c r="H20" i="2"/>
  <c r="H19" i="2" s="1"/>
  <c r="G20" i="2"/>
  <c r="G19" i="2" s="1"/>
  <c r="F20" i="2"/>
  <c r="F19" i="2" s="1"/>
  <c r="E20" i="2"/>
  <c r="E19" i="2" s="1"/>
  <c r="D20" i="2"/>
  <c r="D19" i="2" s="1"/>
  <c r="C20" i="2"/>
  <c r="C19" i="2" s="1"/>
  <c r="C33" i="2" s="1"/>
  <c r="L9" i="2"/>
  <c r="G9" i="2"/>
  <c r="G33" i="2" s="1"/>
  <c r="D9" i="2"/>
  <c r="M9" i="2"/>
  <c r="K9" i="2"/>
  <c r="K33" i="2" s="1"/>
  <c r="J9" i="2"/>
  <c r="J33" i="2" s="1"/>
  <c r="I9" i="2"/>
  <c r="I33" i="2" s="1"/>
  <c r="H9" i="2"/>
  <c r="F9" i="2"/>
  <c r="F33" i="2" s="1"/>
  <c r="E9" i="2"/>
  <c r="E33" i="2" s="1"/>
  <c r="D33" i="2" l="1"/>
  <c r="L33" i="2"/>
  <c r="G74" i="1"/>
  <c r="H33" i="2"/>
  <c r="M33" i="2"/>
  <c r="D74" i="1"/>
  <c r="H74" i="1"/>
  <c r="L74" i="1"/>
</calcChain>
</file>

<file path=xl/sharedStrings.xml><?xml version="1.0" encoding="utf-8"?>
<sst xmlns="http://schemas.openxmlformats.org/spreadsheetml/2006/main" count="125" uniqueCount="109">
  <si>
    <t>Balance de Situación</t>
  </si>
  <si>
    <t>Empresa: CLINICA HEILSA, S.L.U.</t>
  </si>
  <si>
    <t>Período: de Enero a Octubre</t>
  </si>
  <si>
    <t>Fecha: 15/11/2022</t>
  </si>
  <si>
    <t>Pasivo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</si>
  <si>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</si>
  <si>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</si>
  <si>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</si>
  <si>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</si>
  <si>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</si>
  <si>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</si>
  <si>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</si>
  <si>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</si>
  <si>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</si>
  <si>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</si>
  <si>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</si>
  <si>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</si>
  <si>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A) PATRIMONIO NETO</t>
  </si>
  <si>
    <t xml:space="preserve">      A-1) Fondos propios</t>
  </si>
  <si>
    <t xml:space="preserve">      I. Capital</t>
  </si>
  <si>
    <t xml:space="preserve">      1. Capital escriturado</t>
  </si>
  <si>
    <t xml:space="preserve">          10000000    CAPITAL SOCIAL</t>
  </si>
  <si>
    <t xml:space="preserve">      III. Reservas</t>
  </si>
  <si>
    <t xml:space="preserve">      2. Otras reservas</t>
  </si>
  <si>
    <t xml:space="preserve">          11200000    RESERVA LEGAL</t>
  </si>
  <si>
    <t xml:space="preserve">          11300000    RESERVAS VOLUNTARIAS</t>
  </si>
  <si>
    <t xml:space="preserve">      V. Resultados de ejercicios anteriores</t>
  </si>
  <si>
    <t xml:space="preserve">          12100000    RDOS NEGATIVOS EJS. ANTERIORES</t>
  </si>
  <si>
    <t xml:space="preserve">      VII. Resultado del ejercicio</t>
  </si>
  <si>
    <t>B) PASIVO NO CORRIENTE</t>
  </si>
  <si>
    <t xml:space="preserve">      II. Deudas a largo plazo</t>
  </si>
  <si>
    <t xml:space="preserve">      3. Otras deudas a largo plazo</t>
  </si>
  <si>
    <t xml:space="preserve">          16350000    OTR. DEUDAS LP ELI MASRIERA</t>
  </si>
  <si>
    <t xml:space="preserve">          17100000    DEUDAS A L/P (BEATRIZ,ARNAU)</t>
  </si>
  <si>
    <t>C) PASIVO CORRIENTE</t>
  </si>
  <si>
    <t xml:space="preserve">      II. Deudas a corto plazo</t>
  </si>
  <si>
    <t xml:space="preserve">      1. Deudas con entidades de credito</t>
  </si>
  <si>
    <t xml:space="preserve">          52070001    LEASING C/P LAGE LANDEN</t>
  </si>
  <si>
    <t xml:space="preserve">      IV. Acreedores comerc. y otras cuentas a pagar</t>
  </si>
  <si>
    <t xml:space="preserve">      1. Proveedores</t>
  </si>
  <si>
    <t xml:space="preserve">      b) Proveedores a corto plazo</t>
  </si>
  <si>
    <t xml:space="preserve">          40000001    MARCOS PELLICER, FCO JAVIER</t>
  </si>
  <si>
    <t xml:space="preserve">          40000004    TELIC,S.A.</t>
  </si>
  <si>
    <t xml:space="preserve">          40000005    DJO IBERICA PRODUCTOS ORTOPEDI</t>
  </si>
  <si>
    <t xml:space="preserve">          40000006    FUNDACIO PRIVADA IRIS</t>
  </si>
  <si>
    <t xml:space="preserve">          40000013    AMAZON EU,  S.A.R.L.</t>
  </si>
  <si>
    <t xml:space="preserve">          40000016    LABORATORIOS DVITA, S.L.</t>
  </si>
  <si>
    <t xml:space="preserve">          40000017    SUMINISTROS MEDICOS JMEDIS, S.</t>
  </si>
  <si>
    <t xml:space="preserve">          40000019    DEPORVILLAGE, S.L.</t>
  </si>
  <si>
    <t xml:space="preserve">          40000020    ONE SOLUTION GMBH</t>
  </si>
  <si>
    <t xml:space="preserve">          40000022    AMAZON ESPAÑA</t>
  </si>
  <si>
    <t xml:space="preserve">          40090000    PROVE.,FRAS.PTES RECIBIR O FOR</t>
  </si>
  <si>
    <t xml:space="preserve">      2. Otros acreedores</t>
  </si>
  <si>
    <t xml:space="preserve">          41000002    LOPEZ ANADON, FRANCESC</t>
  </si>
  <si>
    <t xml:space="preserve">          41000003    CHINA SECURITY, S.L.</t>
  </si>
  <si>
    <t xml:space="preserve">          41000005    ACQUAJET BLUE PLANET, SLU</t>
  </si>
  <si>
    <t xml:space="preserve">          41000008    NAVARRETE PINHAL, RAFAEL</t>
  </si>
  <si>
    <t xml:space="preserve">          41000009    SALVADOR MANEGAT, PABLO</t>
  </si>
  <si>
    <t xml:space="preserve">          41000011    SALAVERT MORENO, NURIA SOLEDAD</t>
  </si>
  <si>
    <t xml:space="preserve">          41000012    DE LA FUENTE GONZALEZ, LAIA</t>
  </si>
  <si>
    <t xml:space="preserve">          41000014    REGISTRO MERCANTIL BARCELONA</t>
  </si>
  <si>
    <t xml:space="preserve">          41000018    DECATHLON ESPAÑA, SAU</t>
  </si>
  <si>
    <t xml:space="preserve">          41000024    DROGUERIA MATILDE CANO</t>
  </si>
  <si>
    <t xml:space="preserve">          41000025    SARRIA COPY, S.L.</t>
  </si>
  <si>
    <t xml:space="preserve">          41000026    REPSOL COMERC.ELECTR. GAS, SLU</t>
  </si>
  <si>
    <t xml:space="preserve">          41000027    VODAFONE SERVICIOS, S.L.U.</t>
  </si>
  <si>
    <t xml:space="preserve">          41000029    DE LAGE LANDEN INTERNATIONAL B</t>
  </si>
  <si>
    <t xml:space="preserve">          41000034    AIGUES DE BARCELONA</t>
  </si>
  <si>
    <t xml:space="preserve">          41000036    INV PROTECCION, S.L.</t>
  </si>
  <si>
    <t xml:space="preserve">          41000037    BAUTISTA MATEU, JORDINA</t>
  </si>
  <si>
    <t xml:space="preserve">          41000040    GARCES VIVES, LAIA</t>
  </si>
  <si>
    <t xml:space="preserve">          41000043    SOLA GARCIA, GERARD</t>
  </si>
  <si>
    <t xml:space="preserve">          41000044    BUFET NERIN, S.L.</t>
  </si>
  <si>
    <t xml:space="preserve">          41000049    SMARTFROG, S.L</t>
  </si>
  <si>
    <t xml:space="preserve">          46500001    REMUN.PENDTS.ALEXANDRA CASELLA</t>
  </si>
  <si>
    <t xml:space="preserve">          46500002    REMUN.PENDTS.LAURA RIUS</t>
  </si>
  <si>
    <t xml:space="preserve">          46500003    REMUN.PENDTS.ELI MASRIERA</t>
  </si>
  <si>
    <t xml:space="preserve">          47500000    HACIENDA PÚBLICA, ACREEDORA PO</t>
  </si>
  <si>
    <t xml:space="preserve">          47510000    H.P.ACREEDORA POR RETENCIONES</t>
  </si>
  <si>
    <t xml:space="preserve">          47510001    RETENCIONES  ALQUILERES</t>
  </si>
  <si>
    <t xml:space="preserve">          47600000    SEGURIDAD SOCIAL ACREEDORA</t>
  </si>
  <si>
    <t xml:space="preserve">          47700000    IVA REPERCUTIDO</t>
  </si>
  <si>
    <t>T O T A L   PATRIMONIO NETO Y PASIVO</t>
  </si>
  <si>
    <t>Activo</t>
  </si>
  <si>
    <t>A) ACTIVO NO CORRIENTE</t>
  </si>
  <si>
    <t xml:space="preserve">      II. Inmovilizado material</t>
  </si>
  <si>
    <t xml:space="preserve">          21300001    MAQUINARIA DJO IBERICA PRODUCT</t>
  </si>
  <si>
    <t xml:space="preserve">          21300002    MAQUINARIA VARIA</t>
  </si>
  <si>
    <t xml:space="preserve">          21700000    EQUIPOS PARA PROCESOS DE INFOR</t>
  </si>
  <si>
    <t xml:space="preserve">          28130000    AMORTIZACIÓN ACUMULADA DE MAQU</t>
  </si>
  <si>
    <t xml:space="preserve">      V. Inversiones financieras a largo plazo</t>
  </si>
  <si>
    <t xml:space="preserve">          26000000    FIANZA LOCAL</t>
  </si>
  <si>
    <t xml:space="preserve">      VI. Activos por Impuesto diferido</t>
  </si>
  <si>
    <t xml:space="preserve">          47450000    CRÉD. PÉRDIDAS A COMPEN. 2021</t>
  </si>
  <si>
    <t>B) ACTIVO CORRIENTE</t>
  </si>
  <si>
    <t xml:space="preserve">      II. Deudores comerciales y otras cuentas a cob.</t>
  </si>
  <si>
    <t xml:space="preserve">      1. Clientes ventas y prestación de servicios</t>
  </si>
  <si>
    <t xml:space="preserve">      b) Cltes.ventas y prestación servicios CP</t>
  </si>
  <si>
    <t xml:space="preserve">          43000000    CLIENTES (EUROS)</t>
  </si>
  <si>
    <t xml:space="preserve">      3. Otros deudores</t>
  </si>
  <si>
    <t xml:space="preserve">          47090000    HP, DEUDORA DEVOLUC. IMPUESTOS</t>
  </si>
  <si>
    <t xml:space="preserve">          47200000    IVA SOPORTADO</t>
  </si>
  <si>
    <t xml:space="preserve">          47300000    HP, RETENCIONES Y PAGOS CUENTA</t>
  </si>
  <si>
    <t xml:space="preserve">      IV. Inversiones financieras a corto plazo</t>
  </si>
  <si>
    <t xml:space="preserve">          55100000    CTA CORRIENTE SOC. Y ADMINIST.</t>
  </si>
  <si>
    <t xml:space="preserve">      VI. Efectivo y otros activos líquidos equival.</t>
  </si>
  <si>
    <t xml:space="preserve">          57000000    CAJA, EUROS</t>
  </si>
  <si>
    <t xml:space="preserve">          57200000    BANC SABADELL</t>
  </si>
  <si>
    <t>T O T A L   A C T I V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</si>
</sst>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0;[Red]\-#,##0.00;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0"/>
        <bgColor indexed="64"/>
      </patternFill>
    </fill>
  </fills>
  <borders count="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"/>
  <sheetViews>
    <sheetView topLeftCell="A3" workbookViewId="0">
      <pane xSplit="1" topLeftCell="B1" activePane="topRight" state="frozen"/>
      <selection pane="topRight" activeCell="A2" sqref="A2"/>
    </sheetView>
  </sheetViews>
  <sheetFormatPr baseColWidth="10" defaultRowHeight="14.25" x14ac:dyDescent="0.45"/>
  <cols>
    <col min="1" max="1" width="50.73046875" bestFit="1" customWidth="1"/>
    <col min="2" max="2" width="5" bestFit="1" customWidth="1"/>
    <col min="3" max="3" width="9.1328125" bestFit="1" customWidth="1"/>
    <col min="4" max="6" width="8.86328125" bestFit="1" customWidth="1"/>
    <col min="7" max="7" width="8.1328125" bestFit="1" customWidth="1"/>
    <col min="8" max="10" width="8.86328125" bestFit="1" customWidth="1"/>
    <col min="11" max="11" width="11.1328125" bestFit="1" customWidth="1"/>
    <col min="12" max="12" width="8.265625" bestFit="1" customWidth="1"/>
    <col min="13" max="13" width="9.1328125" bestFit="1" customWidth="1"/>
  </cols>
  <sheetData>
    <row r="1" spans="1:13" ht="22.15" x14ac:dyDescent="0.55000000000000004">
      <c r="A1" s="1" t="s">
        <v>0</v>
      </c>
    </row>
    <row r="3" spans="1:13" x14ac:dyDescent="0.45">
      <c r="A3" s="2" t="s">
        <v>1</v>
      </c>
    </row>
    <row r="4" spans="1:13" x14ac:dyDescent="0.45">
      <c r="A4" s="2" t="s">
        <v>2</v>
      </c>
    </row>
    <row r="5" spans="1:13" x14ac:dyDescent="0.45">
      <c r="A5" s="2" t="s">
        <v>3</v>
      </c>
    </row>
    <row r="6" spans="1:13" ht="14.65" thickBot="1" x14ac:dyDescent="0.5"/>
    <row r="7" spans="1:13" ht="15" thickTop="1" thickBot="1" x14ac:dyDescent="0.5">
      <c r="A7" s="3" t="s">
        <v>83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</row>
    <row r="8" spans="1:13" ht="14.65" thickTop="1" x14ac:dyDescent="0.45"/>
    <row r="9" spans="1:13" x14ac:dyDescent="0.45">
      <c r="A9" s="2" t="s">
        <v>84</v>
      </c>
      <c r="B9" s="5">
        <v>2022</v>
      </c>
      <c r="C9" s="6">
        <f t="shared" ref="C9:M9" si="0">+C10+C15+C17</f>
        <v>26580.05</v>
      </c>
      <c r="D9" s="6">
        <f t="shared" si="0"/>
        <v>0</v>
      </c>
      <c r="E9" s="6">
        <f t="shared" si="0"/>
        <v>343.77</v>
      </c>
      <c r="F9" s="6">
        <f t="shared" si="0"/>
        <v>0</v>
      </c>
      <c r="G9" s="6">
        <f t="shared" si="0"/>
        <v>324.57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27248.39</v>
      </c>
    </row>
    <row r="10" spans="1:13" x14ac:dyDescent="0.45">
      <c r="A10" t="s">
        <v>85</v>
      </c>
      <c r="B10" s="5">
        <v>2022</v>
      </c>
      <c r="C10" s="6">
        <f t="shared" ref="C10:M10" si="1">SUM(C11:C14)</f>
        <v>20902.689999999999</v>
      </c>
      <c r="D10" s="6">
        <f t="shared" si="1"/>
        <v>0</v>
      </c>
      <c r="E10" s="6">
        <f t="shared" si="1"/>
        <v>343.77</v>
      </c>
      <c r="F10" s="6">
        <f t="shared" si="1"/>
        <v>0</v>
      </c>
      <c r="G10" s="6">
        <f t="shared" si="1"/>
        <v>324.57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21571.03</v>
      </c>
    </row>
    <row r="11" spans="1:13" x14ac:dyDescent="0.45">
      <c r="A11" t="s">
        <v>86</v>
      </c>
      <c r="B11" s="5">
        <v>2022</v>
      </c>
      <c r="C11" s="6">
        <v>10750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10750</v>
      </c>
    </row>
    <row r="12" spans="1:13" x14ac:dyDescent="0.45">
      <c r="A12" t="s">
        <v>87</v>
      </c>
      <c r="B12" s="5">
        <v>2022</v>
      </c>
      <c r="C12" s="6">
        <v>10800</v>
      </c>
      <c r="D12" s="6">
        <v>0</v>
      </c>
      <c r="E12" s="6">
        <v>0</v>
      </c>
      <c r="F12" s="6">
        <v>0</v>
      </c>
      <c r="G12" s="6">
        <v>324.57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11124.57</v>
      </c>
    </row>
    <row r="13" spans="1:13" x14ac:dyDescent="0.45">
      <c r="A13" t="s">
        <v>88</v>
      </c>
      <c r="B13" s="5">
        <v>2022</v>
      </c>
      <c r="C13" s="6">
        <v>0</v>
      </c>
      <c r="D13" s="6">
        <v>0</v>
      </c>
      <c r="E13" s="6">
        <v>343.77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343.77</v>
      </c>
    </row>
    <row r="14" spans="1:13" x14ac:dyDescent="0.45">
      <c r="A14" t="s">
        <v>89</v>
      </c>
      <c r="B14" s="5">
        <v>2022</v>
      </c>
      <c r="C14" s="6">
        <v>-647.30999999999995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-647.30999999999995</v>
      </c>
    </row>
    <row r="15" spans="1:13" x14ac:dyDescent="0.45">
      <c r="A15" t="s">
        <v>90</v>
      </c>
      <c r="B15" s="5">
        <v>2022</v>
      </c>
      <c r="C15" s="6">
        <f t="shared" ref="C15:M15" si="2">C16</f>
        <v>3286.5</v>
      </c>
      <c r="D15" s="6">
        <f t="shared" si="2"/>
        <v>0</v>
      </c>
      <c r="E15" s="6">
        <f t="shared" si="2"/>
        <v>0</v>
      </c>
      <c r="F15" s="6">
        <f t="shared" si="2"/>
        <v>0</v>
      </c>
      <c r="G15" s="6">
        <f t="shared" si="2"/>
        <v>0</v>
      </c>
      <c r="H15" s="6">
        <f t="shared" si="2"/>
        <v>0</v>
      </c>
      <c r="I15" s="6">
        <f t="shared" si="2"/>
        <v>0</v>
      </c>
      <c r="J15" s="6">
        <f t="shared" si="2"/>
        <v>0</v>
      </c>
      <c r="K15" s="6">
        <f t="shared" si="2"/>
        <v>0</v>
      </c>
      <c r="L15" s="6">
        <f t="shared" si="2"/>
        <v>0</v>
      </c>
      <c r="M15" s="6">
        <f t="shared" si="2"/>
        <v>3286.5</v>
      </c>
    </row>
    <row r="16" spans="1:13" x14ac:dyDescent="0.45">
      <c r="A16" t="s">
        <v>91</v>
      </c>
      <c r="B16" s="5">
        <v>2022</v>
      </c>
      <c r="C16" s="6">
        <v>3286.5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3286.5</v>
      </c>
    </row>
    <row r="17" spans="1:13" x14ac:dyDescent="0.45">
      <c r="A17" t="s">
        <v>92</v>
      </c>
      <c r="B17" s="5">
        <v>2022</v>
      </c>
      <c r="C17" s="6">
        <f t="shared" ref="C17:M17" si="3">C18</f>
        <v>2390.86</v>
      </c>
      <c r="D17" s="6">
        <f t="shared" si="3"/>
        <v>0</v>
      </c>
      <c r="E17" s="6">
        <f t="shared" si="3"/>
        <v>0</v>
      </c>
      <c r="F17" s="6">
        <f t="shared" si="3"/>
        <v>0</v>
      </c>
      <c r="G17" s="6">
        <f t="shared" si="3"/>
        <v>0</v>
      </c>
      <c r="H17" s="6">
        <f t="shared" si="3"/>
        <v>0</v>
      </c>
      <c r="I17" s="6">
        <f t="shared" si="3"/>
        <v>0</v>
      </c>
      <c r="J17" s="6">
        <f t="shared" si="3"/>
        <v>0</v>
      </c>
      <c r="K17" s="6">
        <f t="shared" si="3"/>
        <v>0</v>
      </c>
      <c r="L17" s="6">
        <f t="shared" si="3"/>
        <v>0</v>
      </c>
      <c r="M17" s="6">
        <f t="shared" si="3"/>
        <v>2390.86</v>
      </c>
    </row>
    <row r="18" spans="1:13" x14ac:dyDescent="0.45">
      <c r="A18" t="s">
        <v>93</v>
      </c>
      <c r="B18" s="5">
        <v>2022</v>
      </c>
      <c r="C18" s="6">
        <v>2390.86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2390.86</v>
      </c>
    </row>
    <row r="19" spans="1:13" x14ac:dyDescent="0.45">
      <c r="A19" s="2" t="s">
        <v>94</v>
      </c>
      <c r="B19" s="5">
        <v>2022</v>
      </c>
      <c r="C19" s="6">
        <f t="shared" ref="C19:M19" si="4">+C20+C28+C30</f>
        <v>11107.82</v>
      </c>
      <c r="D19" s="6">
        <f t="shared" si="4"/>
        <v>338.57000000000016</v>
      </c>
      <c r="E19" s="6">
        <f t="shared" si="4"/>
        <v>-1040.3899999999999</v>
      </c>
      <c r="F19" s="6">
        <f t="shared" si="4"/>
        <v>1333.7600000000002</v>
      </c>
      <c r="G19" s="6">
        <f t="shared" si="4"/>
        <v>2653.15</v>
      </c>
      <c r="H19" s="6">
        <f t="shared" si="4"/>
        <v>-283.42000000000007</v>
      </c>
      <c r="I19" s="6">
        <f t="shared" si="4"/>
        <v>-3020.84</v>
      </c>
      <c r="J19" s="6">
        <f t="shared" si="4"/>
        <v>-1267.48</v>
      </c>
      <c r="K19" s="6">
        <f t="shared" si="4"/>
        <v>-1958.9699999999998</v>
      </c>
      <c r="L19" s="6">
        <f t="shared" si="4"/>
        <v>-417.01</v>
      </c>
      <c r="M19" s="6">
        <f t="shared" si="4"/>
        <v>7445.19</v>
      </c>
    </row>
    <row r="20" spans="1:13" x14ac:dyDescent="0.45">
      <c r="A20" t="s">
        <v>95</v>
      </c>
      <c r="B20" s="5">
        <v>2022</v>
      </c>
      <c r="C20" s="6">
        <f t="shared" ref="C20:M20" si="5">+C21+C24</f>
        <v>624.52</v>
      </c>
      <c r="D20" s="6">
        <f t="shared" si="5"/>
        <v>-1395.5</v>
      </c>
      <c r="E20" s="6">
        <f t="shared" si="5"/>
        <v>-2861.31</v>
      </c>
      <c r="F20" s="6">
        <f t="shared" si="5"/>
        <v>5191.47</v>
      </c>
      <c r="G20" s="6">
        <f t="shared" si="5"/>
        <v>592.64</v>
      </c>
      <c r="H20" s="6">
        <f t="shared" si="5"/>
        <v>1470.76</v>
      </c>
      <c r="I20" s="6">
        <f t="shared" si="5"/>
        <v>517.99</v>
      </c>
      <c r="J20" s="6">
        <f t="shared" si="5"/>
        <v>352.84</v>
      </c>
      <c r="K20" s="6">
        <f t="shared" si="5"/>
        <v>-4405.33</v>
      </c>
      <c r="L20" s="6">
        <f t="shared" si="5"/>
        <v>-23.810000000000002</v>
      </c>
      <c r="M20" s="6">
        <f t="shared" si="5"/>
        <v>64.27</v>
      </c>
    </row>
    <row r="21" spans="1:13" x14ac:dyDescent="0.45">
      <c r="A21" t="s">
        <v>96</v>
      </c>
      <c r="B21" s="5">
        <v>2022</v>
      </c>
      <c r="C21" s="6">
        <f t="shared" ref="C21:M21" si="6">+C22</f>
        <v>548.97</v>
      </c>
      <c r="D21" s="6">
        <f t="shared" si="6"/>
        <v>-1439</v>
      </c>
      <c r="E21" s="6">
        <f t="shared" si="6"/>
        <v>-2760.56</v>
      </c>
      <c r="F21" s="6">
        <f t="shared" si="6"/>
        <v>5136.25</v>
      </c>
      <c r="G21" s="6">
        <f t="shared" si="6"/>
        <v>541.97</v>
      </c>
      <c r="H21" s="6">
        <f t="shared" si="6"/>
        <v>1567.5</v>
      </c>
      <c r="I21" s="6">
        <f t="shared" si="6"/>
        <v>464.25</v>
      </c>
      <c r="J21" s="6">
        <f t="shared" si="6"/>
        <v>322.5</v>
      </c>
      <c r="K21" s="6">
        <f t="shared" si="6"/>
        <v>-4321.25</v>
      </c>
      <c r="L21" s="6">
        <f t="shared" si="6"/>
        <v>-58.5</v>
      </c>
      <c r="M21" s="6">
        <f t="shared" si="6"/>
        <v>2.13</v>
      </c>
    </row>
    <row r="22" spans="1:13" x14ac:dyDescent="0.45">
      <c r="A22" t="s">
        <v>97</v>
      </c>
      <c r="B22" s="5">
        <v>2022</v>
      </c>
      <c r="C22" s="6">
        <f t="shared" ref="C22:M22" si="7">C23</f>
        <v>548.97</v>
      </c>
      <c r="D22" s="6">
        <f t="shared" si="7"/>
        <v>-1439</v>
      </c>
      <c r="E22" s="6">
        <f t="shared" si="7"/>
        <v>-2760.56</v>
      </c>
      <c r="F22" s="6">
        <f t="shared" si="7"/>
        <v>5136.25</v>
      </c>
      <c r="G22" s="6">
        <f t="shared" si="7"/>
        <v>541.97</v>
      </c>
      <c r="H22" s="6">
        <f t="shared" si="7"/>
        <v>1567.5</v>
      </c>
      <c r="I22" s="6">
        <f t="shared" si="7"/>
        <v>464.25</v>
      </c>
      <c r="J22" s="6">
        <f t="shared" si="7"/>
        <v>322.5</v>
      </c>
      <c r="K22" s="6">
        <f t="shared" si="7"/>
        <v>-4321.25</v>
      </c>
      <c r="L22" s="6">
        <f t="shared" si="7"/>
        <v>-58.5</v>
      </c>
      <c r="M22" s="6">
        <f t="shared" si="7"/>
        <v>2.13</v>
      </c>
    </row>
    <row r="23" spans="1:13" x14ac:dyDescent="0.45">
      <c r="A23" t="s">
        <v>98</v>
      </c>
      <c r="B23" s="5">
        <v>2022</v>
      </c>
      <c r="C23" s="6">
        <v>548.97</v>
      </c>
      <c r="D23" s="6">
        <v>-1439</v>
      </c>
      <c r="E23" s="6">
        <v>-2760.56</v>
      </c>
      <c r="F23" s="6">
        <v>5136.25</v>
      </c>
      <c r="G23" s="6">
        <v>541.97</v>
      </c>
      <c r="H23" s="6">
        <v>1567.5</v>
      </c>
      <c r="I23" s="6">
        <v>464.25</v>
      </c>
      <c r="J23" s="6">
        <v>322.5</v>
      </c>
      <c r="K23" s="6">
        <v>-4321.25</v>
      </c>
      <c r="L23" s="6">
        <v>-58.5</v>
      </c>
      <c r="M23" s="6">
        <v>2.13</v>
      </c>
    </row>
    <row r="24" spans="1:13" x14ac:dyDescent="0.45">
      <c r="A24" t="s">
        <v>99</v>
      </c>
      <c r="B24" s="5">
        <v>2022</v>
      </c>
      <c r="C24" s="6">
        <f t="shared" ref="C24:M24" si="8">SUM(C25:C27)</f>
        <v>75.55</v>
      </c>
      <c r="D24" s="6">
        <f t="shared" si="8"/>
        <v>43.5</v>
      </c>
      <c r="E24" s="6">
        <f t="shared" si="8"/>
        <v>-100.75</v>
      </c>
      <c r="F24" s="6">
        <f t="shared" si="8"/>
        <v>55.22</v>
      </c>
      <c r="G24" s="6">
        <f t="shared" si="8"/>
        <v>50.67</v>
      </c>
      <c r="H24" s="6">
        <f t="shared" si="8"/>
        <v>-96.74</v>
      </c>
      <c r="I24" s="6">
        <f t="shared" si="8"/>
        <v>53.74</v>
      </c>
      <c r="J24" s="6">
        <f t="shared" si="8"/>
        <v>30.34</v>
      </c>
      <c r="K24" s="6">
        <f t="shared" si="8"/>
        <v>-84.08</v>
      </c>
      <c r="L24" s="6">
        <f t="shared" si="8"/>
        <v>34.69</v>
      </c>
      <c r="M24" s="6">
        <f t="shared" si="8"/>
        <v>62.139999999999993</v>
      </c>
    </row>
    <row r="25" spans="1:13" x14ac:dyDescent="0.45">
      <c r="A25" t="s">
        <v>100</v>
      </c>
      <c r="B25" s="5">
        <v>2022</v>
      </c>
      <c r="C25" s="6">
        <v>18.3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18.3</v>
      </c>
    </row>
    <row r="26" spans="1:13" x14ac:dyDescent="0.45">
      <c r="A26" t="s">
        <v>101</v>
      </c>
      <c r="B26" s="5">
        <v>2022</v>
      </c>
      <c r="C26" s="6">
        <v>57.25</v>
      </c>
      <c r="D26" s="6">
        <v>43.5</v>
      </c>
      <c r="E26" s="6">
        <v>-100.75</v>
      </c>
      <c r="F26" s="6">
        <v>46.07</v>
      </c>
      <c r="G26" s="6">
        <v>50.67</v>
      </c>
      <c r="H26" s="6">
        <v>-96.74</v>
      </c>
      <c r="I26" s="6">
        <v>53.74</v>
      </c>
      <c r="J26" s="6">
        <v>30.34</v>
      </c>
      <c r="K26" s="6">
        <v>-84.08</v>
      </c>
      <c r="L26" s="6">
        <v>34.69</v>
      </c>
      <c r="M26" s="6">
        <v>34.69</v>
      </c>
    </row>
    <row r="27" spans="1:13" x14ac:dyDescent="0.45">
      <c r="A27" t="s">
        <v>102</v>
      </c>
      <c r="B27" s="5">
        <v>2022</v>
      </c>
      <c r="C27" s="6">
        <v>0</v>
      </c>
      <c r="D27" s="6">
        <v>0</v>
      </c>
      <c r="E27" s="6">
        <v>0</v>
      </c>
      <c r="F27" s="6">
        <v>9.15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9.15</v>
      </c>
    </row>
    <row r="28" spans="1:13" x14ac:dyDescent="0.45">
      <c r="A28" t="s">
        <v>103</v>
      </c>
      <c r="B28" s="5">
        <v>2022</v>
      </c>
      <c r="C28" s="6">
        <f t="shared" ref="C28:M28" si="9">C29</f>
        <v>1370.14</v>
      </c>
      <c r="D28" s="6">
        <f t="shared" si="9"/>
        <v>0</v>
      </c>
      <c r="E28" s="6">
        <f t="shared" si="9"/>
        <v>0</v>
      </c>
      <c r="F28" s="6">
        <f t="shared" si="9"/>
        <v>0</v>
      </c>
      <c r="G28" s="6">
        <f t="shared" si="9"/>
        <v>0</v>
      </c>
      <c r="H28" s="6">
        <f t="shared" si="9"/>
        <v>0</v>
      </c>
      <c r="I28" s="6">
        <f t="shared" si="9"/>
        <v>0</v>
      </c>
      <c r="J28" s="6">
        <f t="shared" si="9"/>
        <v>0</v>
      </c>
      <c r="K28" s="6">
        <f t="shared" si="9"/>
        <v>0</v>
      </c>
      <c r="L28" s="6">
        <f t="shared" si="9"/>
        <v>0</v>
      </c>
      <c r="M28" s="6">
        <f t="shared" si="9"/>
        <v>1370.14</v>
      </c>
    </row>
    <row r="29" spans="1:13" x14ac:dyDescent="0.45">
      <c r="A29" t="s">
        <v>104</v>
      </c>
      <c r="B29" s="5">
        <v>2022</v>
      </c>
      <c r="C29" s="6">
        <v>1370.14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1370.14</v>
      </c>
    </row>
    <row r="30" spans="1:13" x14ac:dyDescent="0.45">
      <c r="A30" t="s">
        <v>105</v>
      </c>
      <c r="B30" s="5">
        <v>2022</v>
      </c>
      <c r="C30" s="6">
        <f t="shared" ref="C30:M30" si="10">SUM(C31:C32)</f>
        <v>9113.16</v>
      </c>
      <c r="D30" s="6">
        <f t="shared" si="10"/>
        <v>1734.0700000000002</v>
      </c>
      <c r="E30" s="6">
        <f t="shared" si="10"/>
        <v>1820.92</v>
      </c>
      <c r="F30" s="6">
        <f t="shared" si="10"/>
        <v>-3857.71</v>
      </c>
      <c r="G30" s="6">
        <f t="shared" si="10"/>
        <v>2060.5100000000002</v>
      </c>
      <c r="H30" s="6">
        <f t="shared" si="10"/>
        <v>-1754.18</v>
      </c>
      <c r="I30" s="6">
        <f t="shared" si="10"/>
        <v>-3538.83</v>
      </c>
      <c r="J30" s="6">
        <f t="shared" si="10"/>
        <v>-1620.32</v>
      </c>
      <c r="K30" s="6">
        <f t="shared" si="10"/>
        <v>2446.36</v>
      </c>
      <c r="L30" s="6">
        <f t="shared" si="10"/>
        <v>-393.2</v>
      </c>
      <c r="M30" s="6">
        <f t="shared" si="10"/>
        <v>6010.78</v>
      </c>
    </row>
    <row r="31" spans="1:13" x14ac:dyDescent="0.45">
      <c r="A31" t="s">
        <v>106</v>
      </c>
      <c r="B31" s="5">
        <v>2022</v>
      </c>
      <c r="C31" s="6">
        <v>-267.77</v>
      </c>
      <c r="D31" s="6">
        <v>1429.95</v>
      </c>
      <c r="E31" s="6">
        <v>2511.7800000000002</v>
      </c>
      <c r="F31" s="6">
        <v>-3034.09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639.87</v>
      </c>
    </row>
    <row r="32" spans="1:13" x14ac:dyDescent="0.45">
      <c r="A32" t="s">
        <v>107</v>
      </c>
      <c r="B32" s="5">
        <v>2022</v>
      </c>
      <c r="C32" s="6">
        <v>9380.93</v>
      </c>
      <c r="D32" s="6">
        <v>304.12</v>
      </c>
      <c r="E32" s="6">
        <v>-690.86</v>
      </c>
      <c r="F32" s="6">
        <v>-823.62</v>
      </c>
      <c r="G32" s="6">
        <v>2060.5100000000002</v>
      </c>
      <c r="H32" s="6">
        <v>-1754.18</v>
      </c>
      <c r="I32" s="6">
        <v>-3538.83</v>
      </c>
      <c r="J32" s="6">
        <v>-1620.32</v>
      </c>
      <c r="K32" s="6">
        <v>2446.36</v>
      </c>
      <c r="L32" s="6">
        <v>-393.2</v>
      </c>
      <c r="M32" s="6">
        <v>5370.91</v>
      </c>
    </row>
    <row r="33" spans="1:13" x14ac:dyDescent="0.45">
      <c r="A33" s="2" t="s">
        <v>108</v>
      </c>
      <c r="B33" s="5">
        <v>2022</v>
      </c>
      <c r="C33" s="6">
        <f t="shared" ref="C33:M33" si="11">+C9+C19</f>
        <v>37687.869999999995</v>
      </c>
      <c r="D33" s="6">
        <f t="shared" si="11"/>
        <v>338.57000000000016</v>
      </c>
      <c r="E33" s="6">
        <f t="shared" si="11"/>
        <v>-696.61999999999989</v>
      </c>
      <c r="F33" s="6">
        <f t="shared" si="11"/>
        <v>1333.7600000000002</v>
      </c>
      <c r="G33" s="6">
        <f t="shared" si="11"/>
        <v>2977.7200000000003</v>
      </c>
      <c r="H33" s="6">
        <f t="shared" si="11"/>
        <v>-283.42000000000007</v>
      </c>
      <c r="I33" s="6">
        <f t="shared" si="11"/>
        <v>-3020.84</v>
      </c>
      <c r="J33" s="6">
        <f t="shared" si="11"/>
        <v>-1267.48</v>
      </c>
      <c r="K33" s="6">
        <f t="shared" si="11"/>
        <v>-1958.9699999999998</v>
      </c>
      <c r="L33" s="6">
        <f t="shared" si="11"/>
        <v>-417.01</v>
      </c>
      <c r="M33" s="6">
        <f t="shared" si="11"/>
        <v>34693.58</v>
      </c>
    </row>
  </sheetData>
  <pageMargins left="0.7" right="0.7" top="0.75" bottom="0.75" header="0.3" footer="0.3"/>
  <pageSetup paperSize="9" scale="84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4"/>
  <sheetViews>
    <sheetView tabSelected="1" workbookViewId="0">
      <pane xSplit="1" topLeftCell="B1" activePane="topRight" state="frozen"/>
      <selection pane="topRight" activeCell="A2" sqref="A2"/>
    </sheetView>
  </sheetViews>
  <sheetFormatPr baseColWidth="10" defaultRowHeight="14.25" x14ac:dyDescent="0.45"/>
  <cols>
    <col min="1" max="1" width="49.1328125" bestFit="1" customWidth="1"/>
    <col min="2" max="2" width="5" bestFit="1" customWidth="1"/>
    <col min="3" max="3" width="9.1328125" bestFit="1" customWidth="1"/>
    <col min="4" max="6" width="8.86328125" bestFit="1" customWidth="1"/>
    <col min="7" max="7" width="8.1328125" bestFit="1" customWidth="1"/>
    <col min="8" max="10" width="8.86328125" bestFit="1" customWidth="1"/>
    <col min="11" max="11" width="11.1328125" bestFit="1" customWidth="1"/>
    <col min="12" max="12" width="8.86328125" bestFit="1" customWidth="1"/>
    <col min="13" max="13" width="9.1328125" bestFit="1" customWidth="1"/>
  </cols>
  <sheetData>
    <row r="1" spans="1:13" ht="22.15" x14ac:dyDescent="0.55000000000000004">
      <c r="A1" s="1" t="s">
        <v>0</v>
      </c>
    </row>
    <row r="3" spans="1:13" x14ac:dyDescent="0.45">
      <c r="A3" s="2" t="s">
        <v>1</v>
      </c>
    </row>
    <row r="4" spans="1:13" x14ac:dyDescent="0.45">
      <c r="A4" s="2" t="s">
        <v>2</v>
      </c>
    </row>
    <row r="5" spans="1:13" x14ac:dyDescent="0.45">
      <c r="A5" s="2" t="s">
        <v>3</v>
      </c>
    </row>
    <row r="6" spans="1:13" ht="14.65" thickBot="1" x14ac:dyDescent="0.5"/>
    <row r="7" spans="1:13" ht="15" thickTop="1" thickBot="1" x14ac:dyDescent="0.5">
      <c r="A7" s="3" t="s">
        <v>4</v>
      </c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4" t="s">
        <v>11</v>
      </c>
      <c r="I7" s="4" t="s">
        <v>12</v>
      </c>
      <c r="J7" s="4" t="s">
        <v>13</v>
      </c>
      <c r="K7" s="4" t="s">
        <v>14</v>
      </c>
      <c r="L7" s="4" t="s">
        <v>15</v>
      </c>
      <c r="M7" s="4" t="s">
        <v>16</v>
      </c>
    </row>
    <row r="8" spans="1:13" ht="14.65" thickTop="1" x14ac:dyDescent="0.45"/>
    <row r="9" spans="1:13" x14ac:dyDescent="0.45">
      <c r="A9" s="2" t="s">
        <v>17</v>
      </c>
      <c r="B9" s="5">
        <v>2022</v>
      </c>
      <c r="C9" s="6">
        <f t="shared" ref="C9:M9" si="0">+C10</f>
        <v>-4424.88</v>
      </c>
      <c r="D9" s="6">
        <f t="shared" si="0"/>
        <v>1448.82</v>
      </c>
      <c r="E9" s="6">
        <f t="shared" si="0"/>
        <v>-249.06</v>
      </c>
      <c r="F9" s="6">
        <f t="shared" si="0"/>
        <v>1517.34</v>
      </c>
      <c r="G9" s="6">
        <f t="shared" si="0"/>
        <v>985.16</v>
      </c>
      <c r="H9" s="6">
        <f t="shared" si="0"/>
        <v>-984.1</v>
      </c>
      <c r="I9" s="6">
        <f t="shared" si="0"/>
        <v>726.63</v>
      </c>
      <c r="J9" s="6">
        <f t="shared" si="0"/>
        <v>-5451.55</v>
      </c>
      <c r="K9" s="6">
        <f t="shared" si="0"/>
        <v>-3649.81</v>
      </c>
      <c r="L9" s="6">
        <f t="shared" si="0"/>
        <v>1077.72</v>
      </c>
      <c r="M9" s="6">
        <f t="shared" si="0"/>
        <v>-9003.73</v>
      </c>
    </row>
    <row r="10" spans="1:13" x14ac:dyDescent="0.45">
      <c r="A10" t="s">
        <v>18</v>
      </c>
      <c r="B10" s="5">
        <v>2022</v>
      </c>
      <c r="C10" s="6">
        <f t="shared" ref="C10:M10" si="1">+C11+C14+C18+C20</f>
        <v>-4424.88</v>
      </c>
      <c r="D10" s="6">
        <f t="shared" si="1"/>
        <v>1448.82</v>
      </c>
      <c r="E10" s="6">
        <f t="shared" si="1"/>
        <v>-249.06</v>
      </c>
      <c r="F10" s="6">
        <f t="shared" si="1"/>
        <v>1517.34</v>
      </c>
      <c r="G10" s="6">
        <f t="shared" si="1"/>
        <v>985.16</v>
      </c>
      <c r="H10" s="6">
        <f t="shared" si="1"/>
        <v>-984.1</v>
      </c>
      <c r="I10" s="6">
        <f t="shared" si="1"/>
        <v>726.63</v>
      </c>
      <c r="J10" s="6">
        <f t="shared" si="1"/>
        <v>-5451.55</v>
      </c>
      <c r="K10" s="6">
        <f t="shared" si="1"/>
        <v>-3649.81</v>
      </c>
      <c r="L10" s="6">
        <f t="shared" si="1"/>
        <v>1077.72</v>
      </c>
      <c r="M10" s="6">
        <f t="shared" si="1"/>
        <v>-9003.73</v>
      </c>
    </row>
    <row r="11" spans="1:13" x14ac:dyDescent="0.45">
      <c r="A11" t="s">
        <v>19</v>
      </c>
      <c r="B11" s="5">
        <v>2022</v>
      </c>
      <c r="C11" s="6">
        <f t="shared" ref="C11:M11" si="2">+C12</f>
        <v>3000</v>
      </c>
      <c r="D11" s="6">
        <f t="shared" si="2"/>
        <v>0</v>
      </c>
      <c r="E11" s="6">
        <f t="shared" si="2"/>
        <v>0</v>
      </c>
      <c r="F11" s="6">
        <f t="shared" si="2"/>
        <v>0</v>
      </c>
      <c r="G11" s="6">
        <f t="shared" si="2"/>
        <v>0</v>
      </c>
      <c r="H11" s="6">
        <f t="shared" si="2"/>
        <v>0</v>
      </c>
      <c r="I11" s="6">
        <f t="shared" si="2"/>
        <v>0</v>
      </c>
      <c r="J11" s="6">
        <f t="shared" si="2"/>
        <v>0</v>
      </c>
      <c r="K11" s="6">
        <f t="shared" si="2"/>
        <v>0</v>
      </c>
      <c r="L11" s="6">
        <f t="shared" si="2"/>
        <v>0</v>
      </c>
      <c r="M11" s="6">
        <f t="shared" si="2"/>
        <v>3000</v>
      </c>
    </row>
    <row r="12" spans="1:13" x14ac:dyDescent="0.45">
      <c r="A12" t="s">
        <v>20</v>
      </c>
      <c r="B12" s="5">
        <v>2022</v>
      </c>
      <c r="C12" s="6">
        <f t="shared" ref="C12:M12" si="3">C13</f>
        <v>3000</v>
      </c>
      <c r="D12" s="6">
        <f t="shared" si="3"/>
        <v>0</v>
      </c>
      <c r="E12" s="6">
        <f t="shared" si="3"/>
        <v>0</v>
      </c>
      <c r="F12" s="6">
        <f t="shared" si="3"/>
        <v>0</v>
      </c>
      <c r="G12" s="6">
        <f t="shared" si="3"/>
        <v>0</v>
      </c>
      <c r="H12" s="6">
        <f t="shared" si="3"/>
        <v>0</v>
      </c>
      <c r="I12" s="6">
        <f t="shared" si="3"/>
        <v>0</v>
      </c>
      <c r="J12" s="6">
        <f t="shared" si="3"/>
        <v>0</v>
      </c>
      <c r="K12" s="6">
        <f t="shared" si="3"/>
        <v>0</v>
      </c>
      <c r="L12" s="6">
        <f t="shared" si="3"/>
        <v>0</v>
      </c>
      <c r="M12" s="6">
        <f t="shared" si="3"/>
        <v>3000</v>
      </c>
    </row>
    <row r="13" spans="1:13" x14ac:dyDescent="0.45">
      <c r="A13" t="s">
        <v>21</v>
      </c>
      <c r="B13" s="5">
        <v>2022</v>
      </c>
      <c r="C13" s="6">
        <v>3000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3000</v>
      </c>
    </row>
    <row r="14" spans="1:13" x14ac:dyDescent="0.45">
      <c r="A14" t="s">
        <v>22</v>
      </c>
      <c r="B14" s="5">
        <v>2022</v>
      </c>
      <c r="C14" s="6">
        <f t="shared" ref="C14:M14" si="4">+C15</f>
        <v>152.41</v>
      </c>
      <c r="D14" s="6">
        <f t="shared" si="4"/>
        <v>0</v>
      </c>
      <c r="E14" s="6">
        <f t="shared" si="4"/>
        <v>0</v>
      </c>
      <c r="F14" s="6">
        <f t="shared" si="4"/>
        <v>0</v>
      </c>
      <c r="G14" s="6">
        <f t="shared" si="4"/>
        <v>0</v>
      </c>
      <c r="H14" s="6">
        <f t="shared" si="4"/>
        <v>0</v>
      </c>
      <c r="I14" s="6">
        <f t="shared" si="4"/>
        <v>0</v>
      </c>
      <c r="J14" s="6">
        <f t="shared" si="4"/>
        <v>0</v>
      </c>
      <c r="K14" s="6">
        <f t="shared" si="4"/>
        <v>0</v>
      </c>
      <c r="L14" s="6">
        <f t="shared" si="4"/>
        <v>0</v>
      </c>
      <c r="M14" s="6">
        <f t="shared" si="4"/>
        <v>152.41</v>
      </c>
    </row>
    <row r="15" spans="1:13" x14ac:dyDescent="0.45">
      <c r="A15" t="s">
        <v>23</v>
      </c>
      <c r="B15" s="5">
        <v>2022</v>
      </c>
      <c r="C15" s="6">
        <f t="shared" ref="C15:M15" si="5">SUM(C16:C17)</f>
        <v>152.41</v>
      </c>
      <c r="D15" s="6">
        <f t="shared" si="5"/>
        <v>0</v>
      </c>
      <c r="E15" s="6">
        <f t="shared" si="5"/>
        <v>0</v>
      </c>
      <c r="F15" s="6">
        <f t="shared" si="5"/>
        <v>0</v>
      </c>
      <c r="G15" s="6">
        <f t="shared" si="5"/>
        <v>0</v>
      </c>
      <c r="H15" s="6">
        <f t="shared" si="5"/>
        <v>0</v>
      </c>
      <c r="I15" s="6">
        <f t="shared" si="5"/>
        <v>0</v>
      </c>
      <c r="J15" s="6">
        <f t="shared" si="5"/>
        <v>0</v>
      </c>
      <c r="K15" s="6">
        <f t="shared" si="5"/>
        <v>0</v>
      </c>
      <c r="L15" s="6">
        <f t="shared" si="5"/>
        <v>0</v>
      </c>
      <c r="M15" s="6">
        <f t="shared" si="5"/>
        <v>152.41</v>
      </c>
    </row>
    <row r="16" spans="1:13" x14ac:dyDescent="0.45">
      <c r="A16" t="s">
        <v>24</v>
      </c>
      <c r="B16" s="5">
        <v>2022</v>
      </c>
      <c r="C16" s="6">
        <v>20.32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20.32</v>
      </c>
    </row>
    <row r="17" spans="1:13" x14ac:dyDescent="0.45">
      <c r="A17" t="s">
        <v>25</v>
      </c>
      <c r="B17" s="5">
        <v>2022</v>
      </c>
      <c r="C17" s="6">
        <v>132.09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132.09</v>
      </c>
    </row>
    <row r="18" spans="1:13" x14ac:dyDescent="0.45">
      <c r="A18" t="s">
        <v>26</v>
      </c>
      <c r="B18" s="5">
        <v>2022</v>
      </c>
      <c r="C18" s="6">
        <f t="shared" ref="C18:M18" si="6">C19</f>
        <v>-7172.73</v>
      </c>
      <c r="D18" s="6">
        <f t="shared" si="6"/>
        <v>0</v>
      </c>
      <c r="E18" s="6">
        <f t="shared" si="6"/>
        <v>0</v>
      </c>
      <c r="F18" s="6">
        <f t="shared" si="6"/>
        <v>0</v>
      </c>
      <c r="G18" s="6">
        <f t="shared" si="6"/>
        <v>0</v>
      </c>
      <c r="H18" s="6">
        <f t="shared" si="6"/>
        <v>0</v>
      </c>
      <c r="I18" s="6">
        <f t="shared" si="6"/>
        <v>0</v>
      </c>
      <c r="J18" s="6">
        <f t="shared" si="6"/>
        <v>0</v>
      </c>
      <c r="K18" s="6">
        <f t="shared" si="6"/>
        <v>0</v>
      </c>
      <c r="L18" s="6">
        <f t="shared" si="6"/>
        <v>0</v>
      </c>
      <c r="M18" s="6">
        <f t="shared" si="6"/>
        <v>-7172.73</v>
      </c>
    </row>
    <row r="19" spans="1:13" x14ac:dyDescent="0.45">
      <c r="A19" t="s">
        <v>27</v>
      </c>
      <c r="B19" s="5">
        <v>2022</v>
      </c>
      <c r="C19" s="6">
        <v>-7172.73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-7172.73</v>
      </c>
    </row>
    <row r="20" spans="1:13" x14ac:dyDescent="0.45">
      <c r="A20" t="s">
        <v>28</v>
      </c>
      <c r="B20" s="5">
        <v>2022</v>
      </c>
      <c r="C20" s="6">
        <v>-404.56</v>
      </c>
      <c r="D20" s="6">
        <v>1448.82</v>
      </c>
      <c r="E20" s="6">
        <v>-249.06</v>
      </c>
      <c r="F20" s="6">
        <v>1517.34</v>
      </c>
      <c r="G20" s="6">
        <v>985.16</v>
      </c>
      <c r="H20" s="6">
        <v>-984.1</v>
      </c>
      <c r="I20" s="6">
        <v>726.63</v>
      </c>
      <c r="J20" s="6">
        <v>-5451.55</v>
      </c>
      <c r="K20" s="6">
        <v>-3649.81</v>
      </c>
      <c r="L20" s="6">
        <v>1077.72</v>
      </c>
      <c r="M20" s="6">
        <v>-4983.41</v>
      </c>
    </row>
    <row r="21" spans="1:13" x14ac:dyDescent="0.45">
      <c r="A21" s="2" t="s">
        <v>29</v>
      </c>
      <c r="B21" s="5">
        <v>2022</v>
      </c>
      <c r="C21" s="6">
        <f t="shared" ref="C21:M22" si="7">+C22</f>
        <v>32314.91</v>
      </c>
      <c r="D21" s="6">
        <f t="shared" si="7"/>
        <v>0</v>
      </c>
      <c r="E21" s="6">
        <f t="shared" si="7"/>
        <v>0</v>
      </c>
      <c r="F21" s="6">
        <f t="shared" si="7"/>
        <v>0</v>
      </c>
      <c r="G21" s="6">
        <f t="shared" si="7"/>
        <v>0</v>
      </c>
      <c r="H21" s="6">
        <f t="shared" si="7"/>
        <v>0</v>
      </c>
      <c r="I21" s="6">
        <f t="shared" si="7"/>
        <v>0</v>
      </c>
      <c r="J21" s="6">
        <f t="shared" si="7"/>
        <v>0</v>
      </c>
      <c r="K21" s="6">
        <f t="shared" si="7"/>
        <v>0</v>
      </c>
      <c r="L21" s="6">
        <f t="shared" si="7"/>
        <v>0</v>
      </c>
      <c r="M21" s="6">
        <f t="shared" si="7"/>
        <v>32314.91</v>
      </c>
    </row>
    <row r="22" spans="1:13" x14ac:dyDescent="0.45">
      <c r="A22" t="s">
        <v>30</v>
      </c>
      <c r="B22" s="5">
        <v>2022</v>
      </c>
      <c r="C22" s="6">
        <f t="shared" si="7"/>
        <v>32314.91</v>
      </c>
      <c r="D22" s="6">
        <f t="shared" si="7"/>
        <v>0</v>
      </c>
      <c r="E22" s="6">
        <f t="shared" si="7"/>
        <v>0</v>
      </c>
      <c r="F22" s="6">
        <f t="shared" si="7"/>
        <v>0</v>
      </c>
      <c r="G22" s="6">
        <f t="shared" si="7"/>
        <v>0</v>
      </c>
      <c r="H22" s="6">
        <f t="shared" si="7"/>
        <v>0</v>
      </c>
      <c r="I22" s="6">
        <f t="shared" si="7"/>
        <v>0</v>
      </c>
      <c r="J22" s="6">
        <f t="shared" si="7"/>
        <v>0</v>
      </c>
      <c r="K22" s="6">
        <f t="shared" si="7"/>
        <v>0</v>
      </c>
      <c r="L22" s="6">
        <f t="shared" si="7"/>
        <v>0</v>
      </c>
      <c r="M22" s="6">
        <f t="shared" si="7"/>
        <v>32314.91</v>
      </c>
    </row>
    <row r="23" spans="1:13" x14ac:dyDescent="0.45">
      <c r="A23" t="s">
        <v>31</v>
      </c>
      <c r="B23" s="5">
        <v>2022</v>
      </c>
      <c r="C23" s="6">
        <f t="shared" ref="C23:M23" si="8">SUM(C24:C25)</f>
        <v>32314.91</v>
      </c>
      <c r="D23" s="6">
        <f t="shared" si="8"/>
        <v>0</v>
      </c>
      <c r="E23" s="6">
        <f t="shared" si="8"/>
        <v>0</v>
      </c>
      <c r="F23" s="6">
        <f t="shared" si="8"/>
        <v>0</v>
      </c>
      <c r="G23" s="6">
        <f t="shared" si="8"/>
        <v>0</v>
      </c>
      <c r="H23" s="6">
        <f t="shared" si="8"/>
        <v>0</v>
      </c>
      <c r="I23" s="6">
        <f t="shared" si="8"/>
        <v>0</v>
      </c>
      <c r="J23" s="6">
        <f t="shared" si="8"/>
        <v>0</v>
      </c>
      <c r="K23" s="6">
        <f t="shared" si="8"/>
        <v>0</v>
      </c>
      <c r="L23" s="6">
        <f t="shared" si="8"/>
        <v>0</v>
      </c>
      <c r="M23" s="6">
        <f t="shared" si="8"/>
        <v>32314.91</v>
      </c>
    </row>
    <row r="24" spans="1:13" x14ac:dyDescent="0.45">
      <c r="A24" t="s">
        <v>32</v>
      </c>
      <c r="B24" s="5">
        <v>2022</v>
      </c>
      <c r="C24" s="6">
        <v>12000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12000</v>
      </c>
    </row>
    <row r="25" spans="1:13" x14ac:dyDescent="0.45">
      <c r="A25" t="s">
        <v>33</v>
      </c>
      <c r="B25" s="5">
        <v>2022</v>
      </c>
      <c r="C25" s="6">
        <v>20314.91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20314.91</v>
      </c>
    </row>
    <row r="26" spans="1:13" x14ac:dyDescent="0.45">
      <c r="A26" s="2" t="s">
        <v>34</v>
      </c>
      <c r="B26" s="5">
        <v>2022</v>
      </c>
      <c r="C26" s="6">
        <f t="shared" ref="C26:M26" si="9">+C27+C30</f>
        <v>9797.8399999999983</v>
      </c>
      <c r="D26" s="6">
        <f t="shared" si="9"/>
        <v>-1110.2500000000002</v>
      </c>
      <c r="E26" s="6">
        <f t="shared" si="9"/>
        <v>-447.55999999999995</v>
      </c>
      <c r="F26" s="6">
        <f t="shared" si="9"/>
        <v>-183.5800000000001</v>
      </c>
      <c r="G26" s="6">
        <f t="shared" si="9"/>
        <v>1992.5600000000002</v>
      </c>
      <c r="H26" s="6">
        <f t="shared" si="9"/>
        <v>700.68000000000018</v>
      </c>
      <c r="I26" s="6">
        <f t="shared" si="9"/>
        <v>-3747.4699999999993</v>
      </c>
      <c r="J26" s="6">
        <f t="shared" si="9"/>
        <v>4184.07</v>
      </c>
      <c r="K26" s="6">
        <f t="shared" si="9"/>
        <v>1690.8400000000001</v>
      </c>
      <c r="L26" s="6">
        <f t="shared" si="9"/>
        <v>-1494.7299999999996</v>
      </c>
      <c r="M26" s="6">
        <f t="shared" si="9"/>
        <v>11382.4</v>
      </c>
    </row>
    <row r="27" spans="1:13" x14ac:dyDescent="0.45">
      <c r="A27" t="s">
        <v>35</v>
      </c>
      <c r="B27" s="5">
        <v>2022</v>
      </c>
      <c r="C27" s="6">
        <f t="shared" ref="C27:M27" si="10">+C28</f>
        <v>969.68</v>
      </c>
      <c r="D27" s="6">
        <f t="shared" si="10"/>
        <v>-444.5</v>
      </c>
      <c r="E27" s="6">
        <f t="shared" si="10"/>
        <v>-80.62</v>
      </c>
      <c r="F27" s="6">
        <f t="shared" si="10"/>
        <v>0</v>
      </c>
      <c r="G27" s="6">
        <f t="shared" si="10"/>
        <v>0</v>
      </c>
      <c r="H27" s="6">
        <f t="shared" si="10"/>
        <v>0</v>
      </c>
      <c r="I27" s="6">
        <f t="shared" si="10"/>
        <v>-444.56</v>
      </c>
      <c r="J27" s="6">
        <f t="shared" si="10"/>
        <v>0</v>
      </c>
      <c r="K27" s="6">
        <f t="shared" si="10"/>
        <v>0</v>
      </c>
      <c r="L27" s="6">
        <f t="shared" si="10"/>
        <v>0</v>
      </c>
      <c r="M27" s="6">
        <f t="shared" si="10"/>
        <v>0</v>
      </c>
    </row>
    <row r="28" spans="1:13" x14ac:dyDescent="0.45">
      <c r="A28" t="s">
        <v>36</v>
      </c>
      <c r="B28" s="5">
        <v>2022</v>
      </c>
      <c r="C28" s="6">
        <f t="shared" ref="C28:M28" si="11">C29</f>
        <v>969.68</v>
      </c>
      <c r="D28" s="6">
        <f t="shared" si="11"/>
        <v>-444.5</v>
      </c>
      <c r="E28" s="6">
        <f t="shared" si="11"/>
        <v>-80.62</v>
      </c>
      <c r="F28" s="6">
        <f t="shared" si="11"/>
        <v>0</v>
      </c>
      <c r="G28" s="6">
        <f t="shared" si="11"/>
        <v>0</v>
      </c>
      <c r="H28" s="6">
        <f t="shared" si="11"/>
        <v>0</v>
      </c>
      <c r="I28" s="6">
        <f t="shared" si="11"/>
        <v>-444.56</v>
      </c>
      <c r="J28" s="6">
        <f t="shared" si="11"/>
        <v>0</v>
      </c>
      <c r="K28" s="6">
        <f t="shared" si="11"/>
        <v>0</v>
      </c>
      <c r="L28" s="6">
        <f t="shared" si="11"/>
        <v>0</v>
      </c>
      <c r="M28" s="6">
        <f t="shared" si="11"/>
        <v>0</v>
      </c>
    </row>
    <row r="29" spans="1:13" x14ac:dyDescent="0.45">
      <c r="A29" t="s">
        <v>37</v>
      </c>
      <c r="B29" s="5">
        <v>2022</v>
      </c>
      <c r="C29" s="6">
        <v>969.68</v>
      </c>
      <c r="D29" s="6">
        <v>-444.5</v>
      </c>
      <c r="E29" s="6">
        <v>-80.62</v>
      </c>
      <c r="F29" s="6">
        <v>0</v>
      </c>
      <c r="G29" s="6">
        <v>0</v>
      </c>
      <c r="H29" s="6">
        <v>0</v>
      </c>
      <c r="I29" s="6">
        <v>-444.56</v>
      </c>
      <c r="J29" s="6">
        <v>0</v>
      </c>
      <c r="K29" s="6">
        <v>0</v>
      </c>
      <c r="L29" s="6">
        <v>0</v>
      </c>
      <c r="M29" s="6">
        <v>0</v>
      </c>
    </row>
    <row r="30" spans="1:13" x14ac:dyDescent="0.45">
      <c r="A30" t="s">
        <v>38</v>
      </c>
      <c r="B30" s="5">
        <v>2022</v>
      </c>
      <c r="C30" s="6">
        <f t="shared" ref="C30:M30" si="12">+C31+C44</f>
        <v>8828.159999999998</v>
      </c>
      <c r="D30" s="6">
        <f t="shared" si="12"/>
        <v>-665.75000000000023</v>
      </c>
      <c r="E30" s="6">
        <f t="shared" si="12"/>
        <v>-366.93999999999994</v>
      </c>
      <c r="F30" s="6">
        <f t="shared" si="12"/>
        <v>-183.5800000000001</v>
      </c>
      <c r="G30" s="6">
        <f t="shared" si="12"/>
        <v>1992.5600000000002</v>
      </c>
      <c r="H30" s="6">
        <f t="shared" si="12"/>
        <v>700.68000000000018</v>
      </c>
      <c r="I30" s="6">
        <f t="shared" si="12"/>
        <v>-3302.9099999999994</v>
      </c>
      <c r="J30" s="6">
        <f t="shared" si="12"/>
        <v>4184.07</v>
      </c>
      <c r="K30" s="6">
        <f t="shared" si="12"/>
        <v>1690.8400000000001</v>
      </c>
      <c r="L30" s="6">
        <f t="shared" si="12"/>
        <v>-1494.7299999999996</v>
      </c>
      <c r="M30" s="6">
        <f t="shared" si="12"/>
        <v>11382.4</v>
      </c>
    </row>
    <row r="31" spans="1:13" x14ac:dyDescent="0.45">
      <c r="A31" t="s">
        <v>39</v>
      </c>
      <c r="B31" s="5">
        <v>2022</v>
      </c>
      <c r="C31" s="6">
        <f t="shared" ref="C31:M31" si="13">+C32</f>
        <v>107.81</v>
      </c>
      <c r="D31" s="6">
        <f t="shared" si="13"/>
        <v>196.8</v>
      </c>
      <c r="E31" s="6">
        <f t="shared" si="13"/>
        <v>-119.97</v>
      </c>
      <c r="F31" s="6">
        <f t="shared" si="13"/>
        <v>-136.29</v>
      </c>
      <c r="G31" s="6">
        <f t="shared" si="13"/>
        <v>198.92000000000002</v>
      </c>
      <c r="H31" s="6">
        <f t="shared" si="13"/>
        <v>-140.38</v>
      </c>
      <c r="I31" s="6">
        <f t="shared" si="13"/>
        <v>-70.33</v>
      </c>
      <c r="J31" s="6">
        <f t="shared" si="13"/>
        <v>26.58</v>
      </c>
      <c r="K31" s="6">
        <f t="shared" si="13"/>
        <v>32.110000000000014</v>
      </c>
      <c r="L31" s="6">
        <f t="shared" si="13"/>
        <v>-120.43</v>
      </c>
      <c r="M31" s="6">
        <f t="shared" si="13"/>
        <v>-25.180000000000064</v>
      </c>
    </row>
    <row r="32" spans="1:13" x14ac:dyDescent="0.45">
      <c r="A32" t="s">
        <v>40</v>
      </c>
      <c r="B32" s="5">
        <v>2022</v>
      </c>
      <c r="C32" s="6">
        <f t="shared" ref="C32:M32" si="14">SUM(C33:C43)</f>
        <v>107.81</v>
      </c>
      <c r="D32" s="6">
        <f t="shared" si="14"/>
        <v>196.8</v>
      </c>
      <c r="E32" s="6">
        <f t="shared" si="14"/>
        <v>-119.97</v>
      </c>
      <c r="F32" s="6">
        <f t="shared" si="14"/>
        <v>-136.29</v>
      </c>
      <c r="G32" s="6">
        <f t="shared" si="14"/>
        <v>198.92000000000002</v>
      </c>
      <c r="H32" s="6">
        <f t="shared" si="14"/>
        <v>-140.38</v>
      </c>
      <c r="I32" s="6">
        <f t="shared" si="14"/>
        <v>-70.33</v>
      </c>
      <c r="J32" s="6">
        <f t="shared" si="14"/>
        <v>26.58</v>
      </c>
      <c r="K32" s="6">
        <f t="shared" si="14"/>
        <v>32.110000000000014</v>
      </c>
      <c r="L32" s="6">
        <f t="shared" si="14"/>
        <v>-120.43</v>
      </c>
      <c r="M32" s="6">
        <f t="shared" si="14"/>
        <v>-25.180000000000064</v>
      </c>
    </row>
    <row r="33" spans="1:13" x14ac:dyDescent="0.45">
      <c r="A33" t="s">
        <v>41</v>
      </c>
      <c r="B33" s="5">
        <v>2022</v>
      </c>
      <c r="C33" s="6">
        <v>242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242</v>
      </c>
    </row>
    <row r="34" spans="1:13" x14ac:dyDescent="0.45">
      <c r="A34" t="s">
        <v>42</v>
      </c>
      <c r="B34" s="5">
        <v>2022</v>
      </c>
      <c r="C34" s="6">
        <v>-0.01</v>
      </c>
      <c r="D34" s="6">
        <v>0</v>
      </c>
      <c r="E34" s="6">
        <v>0</v>
      </c>
      <c r="F34" s="6">
        <v>0.01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</row>
    <row r="35" spans="1:13" x14ac:dyDescent="0.45">
      <c r="A35" t="s">
        <v>43</v>
      </c>
      <c r="B35" s="5">
        <v>2022</v>
      </c>
      <c r="C35" s="6">
        <v>-166.25</v>
      </c>
      <c r="D35" s="6">
        <v>166.25</v>
      </c>
      <c r="E35" s="6">
        <v>-166.25</v>
      </c>
      <c r="F35" s="6">
        <v>0</v>
      </c>
      <c r="G35" s="6">
        <v>166.25</v>
      </c>
      <c r="H35" s="6">
        <v>-166.25</v>
      </c>
      <c r="I35" s="6">
        <v>0</v>
      </c>
      <c r="J35" s="6">
        <v>0</v>
      </c>
      <c r="K35" s="6">
        <v>0</v>
      </c>
      <c r="L35" s="6">
        <v>0</v>
      </c>
      <c r="M35" s="6">
        <v>-166.25</v>
      </c>
    </row>
    <row r="36" spans="1:13" x14ac:dyDescent="0.45">
      <c r="A36" t="s">
        <v>44</v>
      </c>
      <c r="B36" s="5">
        <v>2022</v>
      </c>
      <c r="C36" s="6">
        <v>32.07</v>
      </c>
      <c r="D36" s="6">
        <v>30.55</v>
      </c>
      <c r="E36" s="6">
        <v>46.28</v>
      </c>
      <c r="F36" s="6">
        <v>29.95</v>
      </c>
      <c r="G36" s="6">
        <v>32.67</v>
      </c>
      <c r="H36" s="6">
        <v>25.87</v>
      </c>
      <c r="I36" s="6">
        <v>20.29</v>
      </c>
      <c r="J36" s="6">
        <v>26.58</v>
      </c>
      <c r="K36" s="6">
        <v>22.37</v>
      </c>
      <c r="L36" s="6">
        <v>16.11</v>
      </c>
      <c r="M36" s="6">
        <v>282.74</v>
      </c>
    </row>
    <row r="37" spans="1:13" x14ac:dyDescent="0.45">
      <c r="A37" t="s">
        <v>45</v>
      </c>
      <c r="B37" s="5">
        <v>2022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-62.4</v>
      </c>
      <c r="J37" s="6">
        <v>0</v>
      </c>
      <c r="K37" s="6">
        <v>74.08</v>
      </c>
      <c r="L37" s="6">
        <v>43.8</v>
      </c>
      <c r="M37" s="6">
        <v>55.48</v>
      </c>
    </row>
    <row r="38" spans="1:13" x14ac:dyDescent="0.45">
      <c r="A38" t="s">
        <v>46</v>
      </c>
      <c r="B38" s="5">
        <v>2022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71.849999999999994</v>
      </c>
      <c r="J38" s="6">
        <v>0</v>
      </c>
      <c r="K38" s="6">
        <v>143.69999999999999</v>
      </c>
      <c r="L38" s="6">
        <v>0</v>
      </c>
      <c r="M38" s="6">
        <v>215.55</v>
      </c>
    </row>
    <row r="39" spans="1:13" x14ac:dyDescent="0.45">
      <c r="A39" t="s">
        <v>47</v>
      </c>
      <c r="B39" s="5">
        <v>2022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24.78</v>
      </c>
      <c r="J39" s="6">
        <v>0</v>
      </c>
      <c r="K39" s="6">
        <v>0</v>
      </c>
      <c r="L39" s="6">
        <v>0</v>
      </c>
      <c r="M39" s="6">
        <v>24.78</v>
      </c>
    </row>
    <row r="40" spans="1:13" x14ac:dyDescent="0.45">
      <c r="A40" t="s">
        <v>48</v>
      </c>
      <c r="B40" s="5">
        <v>2022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-124.85</v>
      </c>
      <c r="J40" s="6">
        <v>0</v>
      </c>
      <c r="K40" s="6">
        <v>124.85</v>
      </c>
      <c r="L40" s="6">
        <v>0</v>
      </c>
      <c r="M40" s="6">
        <v>0</v>
      </c>
    </row>
    <row r="41" spans="1:13" x14ac:dyDescent="0.45">
      <c r="A41" t="s">
        <v>49</v>
      </c>
      <c r="B41" s="5">
        <v>2022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9.49</v>
      </c>
      <c r="L41" s="6">
        <v>0</v>
      </c>
      <c r="M41" s="6">
        <v>9.49</v>
      </c>
    </row>
    <row r="42" spans="1:13" x14ac:dyDescent="0.45">
      <c r="A42" t="s">
        <v>50</v>
      </c>
      <c r="B42" s="5">
        <v>2022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7.1</v>
      </c>
      <c r="M42" s="6">
        <v>7.1</v>
      </c>
    </row>
    <row r="43" spans="1:13" x14ac:dyDescent="0.45">
      <c r="A43" t="s">
        <v>51</v>
      </c>
      <c r="B43" s="5">
        <v>2022</v>
      </c>
      <c r="C43" s="6">
        <v>0</v>
      </c>
      <c r="D43" s="6">
        <v>0</v>
      </c>
      <c r="E43" s="6">
        <v>0</v>
      </c>
      <c r="F43" s="6">
        <v>-166.25</v>
      </c>
      <c r="G43" s="6">
        <v>0</v>
      </c>
      <c r="H43" s="6">
        <v>0</v>
      </c>
      <c r="I43" s="6">
        <v>0</v>
      </c>
      <c r="J43" s="6">
        <v>0</v>
      </c>
      <c r="K43" s="6">
        <v>-342.38</v>
      </c>
      <c r="L43" s="6">
        <v>-187.44</v>
      </c>
      <c r="M43" s="6">
        <v>-696.07</v>
      </c>
    </row>
    <row r="44" spans="1:13" x14ac:dyDescent="0.45">
      <c r="A44" t="s">
        <v>52</v>
      </c>
      <c r="B44" s="5">
        <v>2022</v>
      </c>
      <c r="C44" s="6">
        <f t="shared" ref="C44:M44" si="15">SUM(C45:C73)</f>
        <v>8720.3499999999985</v>
      </c>
      <c r="D44" s="6">
        <f t="shared" si="15"/>
        <v>-862.55000000000018</v>
      </c>
      <c r="E44" s="6">
        <f t="shared" si="15"/>
        <v>-246.96999999999997</v>
      </c>
      <c r="F44" s="6">
        <f t="shared" si="15"/>
        <v>-47.290000000000092</v>
      </c>
      <c r="G44" s="6">
        <f t="shared" si="15"/>
        <v>1793.64</v>
      </c>
      <c r="H44" s="6">
        <f t="shared" si="15"/>
        <v>841.06000000000017</v>
      </c>
      <c r="I44" s="6">
        <f t="shared" si="15"/>
        <v>-3232.5799999999995</v>
      </c>
      <c r="J44" s="6">
        <f t="shared" si="15"/>
        <v>4157.49</v>
      </c>
      <c r="K44" s="6">
        <f t="shared" si="15"/>
        <v>1658.73</v>
      </c>
      <c r="L44" s="6">
        <f t="shared" si="15"/>
        <v>-1374.2999999999995</v>
      </c>
      <c r="M44" s="6">
        <f t="shared" si="15"/>
        <v>11407.58</v>
      </c>
    </row>
    <row r="45" spans="1:13" x14ac:dyDescent="0.45">
      <c r="A45" t="s">
        <v>53</v>
      </c>
      <c r="B45" s="5">
        <v>2022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223.25</v>
      </c>
      <c r="J45" s="6">
        <v>0</v>
      </c>
      <c r="K45" s="6">
        <v>0</v>
      </c>
      <c r="L45" s="6">
        <v>0</v>
      </c>
      <c r="M45" s="6">
        <v>223.25</v>
      </c>
    </row>
    <row r="46" spans="1:13" x14ac:dyDescent="0.45">
      <c r="A46" t="s">
        <v>54</v>
      </c>
      <c r="B46" s="5">
        <v>2022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15.65</v>
      </c>
      <c r="L46" s="6">
        <v>0</v>
      </c>
      <c r="M46" s="6">
        <v>15.65</v>
      </c>
    </row>
    <row r="47" spans="1:13" x14ac:dyDescent="0.45">
      <c r="A47" t="s">
        <v>55</v>
      </c>
      <c r="B47" s="5">
        <v>2022</v>
      </c>
      <c r="C47" s="6">
        <v>0</v>
      </c>
      <c r="D47" s="6">
        <v>44.09</v>
      </c>
      <c r="E47" s="6">
        <v>-44.09</v>
      </c>
      <c r="F47" s="6">
        <v>36.74</v>
      </c>
      <c r="G47" s="6">
        <v>-36.74</v>
      </c>
      <c r="H47" s="6">
        <v>0</v>
      </c>
      <c r="I47" s="6">
        <v>64.680000000000007</v>
      </c>
      <c r="J47" s="6">
        <v>-64.680000000000007</v>
      </c>
      <c r="K47" s="6">
        <v>0</v>
      </c>
      <c r="L47" s="6">
        <v>64.680000000000007</v>
      </c>
      <c r="M47" s="6">
        <v>64.680000000000007</v>
      </c>
    </row>
    <row r="48" spans="1:13" x14ac:dyDescent="0.45">
      <c r="A48" t="s">
        <v>56</v>
      </c>
      <c r="B48" s="5">
        <v>2022</v>
      </c>
      <c r="C48" s="6">
        <v>79.48</v>
      </c>
      <c r="D48" s="6">
        <v>93.5</v>
      </c>
      <c r="E48" s="6">
        <v>-83.93</v>
      </c>
      <c r="F48" s="6">
        <v>15.86</v>
      </c>
      <c r="G48" s="6">
        <v>46.22</v>
      </c>
      <c r="H48" s="6">
        <v>-151.13</v>
      </c>
      <c r="I48" s="6">
        <v>0</v>
      </c>
      <c r="J48" s="6">
        <v>0</v>
      </c>
      <c r="K48" s="6">
        <v>46.75</v>
      </c>
      <c r="L48" s="6">
        <v>-16.57</v>
      </c>
      <c r="M48" s="6">
        <v>30.18</v>
      </c>
    </row>
    <row r="49" spans="1:13" x14ac:dyDescent="0.45">
      <c r="A49" t="s">
        <v>57</v>
      </c>
      <c r="B49" s="5">
        <v>2022</v>
      </c>
      <c r="C49" s="6">
        <v>529.94000000000005</v>
      </c>
      <c r="D49" s="6">
        <v>301.25</v>
      </c>
      <c r="E49" s="6">
        <v>89.36</v>
      </c>
      <c r="F49" s="6">
        <v>-90.72</v>
      </c>
      <c r="G49" s="6">
        <v>91.53</v>
      </c>
      <c r="H49" s="6">
        <v>-152.49</v>
      </c>
      <c r="I49" s="6">
        <v>-768.4</v>
      </c>
      <c r="J49" s="6">
        <v>472.17</v>
      </c>
      <c r="K49" s="6">
        <v>393.78</v>
      </c>
      <c r="L49" s="6">
        <v>-212.39</v>
      </c>
      <c r="M49" s="6">
        <v>654.03</v>
      </c>
    </row>
    <row r="50" spans="1:13" x14ac:dyDescent="0.45">
      <c r="A50" t="s">
        <v>58</v>
      </c>
      <c r="B50" s="5">
        <v>2022</v>
      </c>
      <c r="C50" s="6">
        <v>-0.01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-0.01</v>
      </c>
    </row>
    <row r="51" spans="1:13" x14ac:dyDescent="0.45">
      <c r="A51" t="s">
        <v>59</v>
      </c>
      <c r="B51" s="5">
        <v>2022</v>
      </c>
      <c r="C51" s="6">
        <v>0.35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0.35</v>
      </c>
    </row>
    <row r="52" spans="1:13" x14ac:dyDescent="0.45">
      <c r="A52" t="s">
        <v>60</v>
      </c>
      <c r="B52" s="5">
        <v>2022</v>
      </c>
      <c r="C52" s="6">
        <v>0</v>
      </c>
      <c r="D52" s="6">
        <v>0</v>
      </c>
      <c r="E52" s="6">
        <v>0</v>
      </c>
      <c r="F52" s="6">
        <v>47.82</v>
      </c>
      <c r="G52" s="6">
        <v>-47.82</v>
      </c>
      <c r="H52" s="6">
        <v>0</v>
      </c>
      <c r="I52" s="6">
        <v>50.46</v>
      </c>
      <c r="J52" s="6">
        <v>0</v>
      </c>
      <c r="K52" s="6">
        <v>-50.46</v>
      </c>
      <c r="L52" s="6">
        <v>0</v>
      </c>
      <c r="M52" s="6">
        <v>0</v>
      </c>
    </row>
    <row r="53" spans="1:13" x14ac:dyDescent="0.45">
      <c r="A53" t="s">
        <v>61</v>
      </c>
      <c r="B53" s="5">
        <v>2022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6.99</v>
      </c>
      <c r="K53" s="6">
        <v>0</v>
      </c>
      <c r="L53" s="6">
        <v>0</v>
      </c>
      <c r="M53" s="6">
        <v>6.99</v>
      </c>
    </row>
    <row r="54" spans="1:13" x14ac:dyDescent="0.45">
      <c r="A54" t="s">
        <v>62</v>
      </c>
      <c r="B54" s="5">
        <v>2022</v>
      </c>
      <c r="C54" s="6">
        <v>23.35</v>
      </c>
      <c r="D54" s="6">
        <v>-23.35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</row>
    <row r="55" spans="1:13" x14ac:dyDescent="0.45">
      <c r="A55" t="s">
        <v>63</v>
      </c>
      <c r="B55" s="5">
        <v>2022</v>
      </c>
      <c r="C55" s="6">
        <v>0</v>
      </c>
      <c r="D55" s="6">
        <v>-158.80000000000001</v>
      </c>
      <c r="E55" s="6">
        <v>0</v>
      </c>
      <c r="F55" s="6">
        <v>158.80000000000001</v>
      </c>
      <c r="G55" s="6">
        <v>0</v>
      </c>
      <c r="H55" s="6">
        <v>0</v>
      </c>
      <c r="I55" s="6">
        <v>137</v>
      </c>
      <c r="J55" s="6">
        <v>0</v>
      </c>
      <c r="K55" s="6">
        <v>0</v>
      </c>
      <c r="L55" s="6">
        <v>0</v>
      </c>
      <c r="M55" s="6">
        <v>137</v>
      </c>
    </row>
    <row r="56" spans="1:13" x14ac:dyDescent="0.45">
      <c r="A56" t="s">
        <v>64</v>
      </c>
      <c r="B56" s="5">
        <v>2022</v>
      </c>
      <c r="C56" s="6">
        <v>0</v>
      </c>
      <c r="D56" s="6">
        <v>0</v>
      </c>
      <c r="E56" s="6">
        <v>0</v>
      </c>
      <c r="F56" s="6">
        <v>0</v>
      </c>
      <c r="G56" s="6">
        <v>-285.51</v>
      </c>
      <c r="H56" s="6">
        <v>0</v>
      </c>
      <c r="I56" s="6">
        <v>285.51</v>
      </c>
      <c r="J56" s="6">
        <v>0</v>
      </c>
      <c r="K56" s="6">
        <v>0</v>
      </c>
      <c r="L56" s="6">
        <v>0</v>
      </c>
      <c r="M56" s="6">
        <v>0</v>
      </c>
    </row>
    <row r="57" spans="1:13" x14ac:dyDescent="0.45">
      <c r="A57" t="s">
        <v>65</v>
      </c>
      <c r="B57" s="5">
        <v>2022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-86.77</v>
      </c>
      <c r="I57" s="6">
        <v>86.77</v>
      </c>
      <c r="J57" s="6">
        <v>0</v>
      </c>
      <c r="K57" s="6">
        <v>0</v>
      </c>
      <c r="L57" s="6">
        <v>54.98</v>
      </c>
      <c r="M57" s="6">
        <v>54.98</v>
      </c>
    </row>
    <row r="58" spans="1:13" x14ac:dyDescent="0.45">
      <c r="A58" t="s">
        <v>66</v>
      </c>
      <c r="B58" s="5">
        <v>2022</v>
      </c>
      <c r="C58" s="6">
        <v>-537.91999999999996</v>
      </c>
      <c r="D58" s="6">
        <v>0</v>
      </c>
      <c r="E58" s="6">
        <v>0</v>
      </c>
      <c r="F58" s="6">
        <v>537.91999999999996</v>
      </c>
      <c r="G58" s="6">
        <v>0</v>
      </c>
      <c r="H58" s="6">
        <v>0</v>
      </c>
      <c r="I58" s="6">
        <v>537.85</v>
      </c>
      <c r="J58" s="6">
        <v>0</v>
      </c>
      <c r="K58" s="6">
        <v>0</v>
      </c>
      <c r="L58" s="6">
        <v>0</v>
      </c>
      <c r="M58" s="6">
        <v>537.85</v>
      </c>
    </row>
    <row r="59" spans="1:13" x14ac:dyDescent="0.45">
      <c r="A59" t="s">
        <v>67</v>
      </c>
      <c r="B59" s="5">
        <v>2022</v>
      </c>
      <c r="C59" s="6">
        <v>0</v>
      </c>
      <c r="D59" s="6">
        <v>-88.84</v>
      </c>
      <c r="E59" s="6">
        <v>0</v>
      </c>
      <c r="F59" s="6">
        <v>88.84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</row>
    <row r="60" spans="1:13" x14ac:dyDescent="0.45">
      <c r="A60" t="s">
        <v>68</v>
      </c>
      <c r="B60" s="5">
        <v>2022</v>
      </c>
      <c r="C60" s="6">
        <v>0</v>
      </c>
      <c r="D60" s="6">
        <v>0</v>
      </c>
      <c r="E60" s="6">
        <v>12.1</v>
      </c>
      <c r="F60" s="6">
        <v>0</v>
      </c>
      <c r="G60" s="6">
        <v>0</v>
      </c>
      <c r="H60" s="6">
        <v>0</v>
      </c>
      <c r="I60" s="6">
        <v>-12.1</v>
      </c>
      <c r="J60" s="6">
        <v>0</v>
      </c>
      <c r="K60" s="6">
        <v>0</v>
      </c>
      <c r="L60" s="6">
        <v>0</v>
      </c>
      <c r="M60" s="6">
        <v>0</v>
      </c>
    </row>
    <row r="61" spans="1:13" x14ac:dyDescent="0.45">
      <c r="A61" t="s">
        <v>69</v>
      </c>
      <c r="B61" s="5">
        <v>2022</v>
      </c>
      <c r="C61" s="6">
        <v>-32.700000000000003</v>
      </c>
      <c r="D61" s="6">
        <v>120.02</v>
      </c>
      <c r="E61" s="6">
        <v>0</v>
      </c>
      <c r="F61" s="6">
        <v>120.02</v>
      </c>
      <c r="G61" s="6">
        <v>120.02</v>
      </c>
      <c r="H61" s="6">
        <v>120.02</v>
      </c>
      <c r="I61" s="6">
        <v>140.16999999999999</v>
      </c>
      <c r="J61" s="6">
        <v>0</v>
      </c>
      <c r="K61" s="6">
        <v>120.02</v>
      </c>
      <c r="L61" s="6">
        <v>120.02</v>
      </c>
      <c r="M61" s="6">
        <v>827.59</v>
      </c>
    </row>
    <row r="62" spans="1:13" x14ac:dyDescent="0.45">
      <c r="A62" t="s">
        <v>70</v>
      </c>
      <c r="B62" s="5">
        <v>2022</v>
      </c>
      <c r="C62" s="6">
        <v>780.84</v>
      </c>
      <c r="D62" s="6">
        <v>463.6</v>
      </c>
      <c r="E62" s="6">
        <v>248.16</v>
      </c>
      <c r="F62" s="6">
        <v>-282.05</v>
      </c>
      <c r="G62" s="6">
        <v>273.3</v>
      </c>
      <c r="H62" s="6">
        <v>-1483.85</v>
      </c>
      <c r="I62" s="6">
        <v>-0.01</v>
      </c>
      <c r="J62" s="6">
        <v>343.61</v>
      </c>
      <c r="K62" s="6">
        <v>-343.61</v>
      </c>
      <c r="L62" s="6">
        <v>1116.73</v>
      </c>
      <c r="M62" s="6">
        <v>1116.72</v>
      </c>
    </row>
    <row r="63" spans="1:13" x14ac:dyDescent="0.45">
      <c r="A63" t="s">
        <v>71</v>
      </c>
      <c r="B63" s="5">
        <v>2022</v>
      </c>
      <c r="C63" s="6">
        <v>-221.56</v>
      </c>
      <c r="D63" s="6">
        <v>199.28</v>
      </c>
      <c r="E63" s="6">
        <v>22.28</v>
      </c>
      <c r="F63" s="6">
        <v>294.64999999999998</v>
      </c>
      <c r="G63" s="6">
        <v>-79.13</v>
      </c>
      <c r="H63" s="6">
        <v>172.4</v>
      </c>
      <c r="I63" s="6">
        <v>-387.87</v>
      </c>
      <c r="J63" s="6">
        <v>159.37</v>
      </c>
      <c r="K63" s="6">
        <v>60.35</v>
      </c>
      <c r="L63" s="6">
        <v>77.14</v>
      </c>
      <c r="M63" s="6">
        <v>296.91000000000003</v>
      </c>
    </row>
    <row r="64" spans="1:13" x14ac:dyDescent="0.45">
      <c r="A64" t="s">
        <v>72</v>
      </c>
      <c r="B64" s="5">
        <v>2022</v>
      </c>
      <c r="C64" s="6">
        <v>1568.89</v>
      </c>
      <c r="D64" s="6">
        <v>-1193.7</v>
      </c>
      <c r="E64" s="6">
        <v>0</v>
      </c>
      <c r="F64" s="6">
        <v>0</v>
      </c>
      <c r="G64" s="6">
        <v>47.82</v>
      </c>
      <c r="H64" s="6">
        <v>97.38</v>
      </c>
      <c r="I64" s="6">
        <v>-145.19999999999999</v>
      </c>
      <c r="J64" s="6">
        <v>0</v>
      </c>
      <c r="K64" s="6">
        <v>50.46</v>
      </c>
      <c r="L64" s="6">
        <v>-50.46</v>
      </c>
      <c r="M64" s="6">
        <v>375.19</v>
      </c>
    </row>
    <row r="65" spans="1:13" x14ac:dyDescent="0.45">
      <c r="A65" t="s">
        <v>73</v>
      </c>
      <c r="B65" s="5">
        <v>2022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129</v>
      </c>
      <c r="K65" s="6">
        <v>0</v>
      </c>
      <c r="L65" s="6">
        <v>0</v>
      </c>
      <c r="M65" s="6">
        <v>129</v>
      </c>
    </row>
    <row r="66" spans="1:13" x14ac:dyDescent="0.45">
      <c r="A66" t="s">
        <v>74</v>
      </c>
      <c r="B66" s="5">
        <v>2022</v>
      </c>
      <c r="C66" s="6">
        <v>870.22</v>
      </c>
      <c r="D66" s="6">
        <v>-870.22</v>
      </c>
      <c r="E66" s="6">
        <v>0</v>
      </c>
      <c r="F66" s="6">
        <v>0</v>
      </c>
      <c r="G66" s="6">
        <v>0</v>
      </c>
      <c r="H66" s="6">
        <v>192.2</v>
      </c>
      <c r="I66" s="6">
        <v>0</v>
      </c>
      <c r="J66" s="6">
        <v>0</v>
      </c>
      <c r="K66" s="6">
        <v>0</v>
      </c>
      <c r="L66" s="6">
        <v>0</v>
      </c>
      <c r="M66" s="6">
        <v>192.2</v>
      </c>
    </row>
    <row r="67" spans="1:13" x14ac:dyDescent="0.45">
      <c r="A67" t="s">
        <v>75</v>
      </c>
      <c r="B67" s="5">
        <v>2022</v>
      </c>
      <c r="C67" s="6">
        <v>1305.94</v>
      </c>
      <c r="D67" s="6">
        <v>-1305.94</v>
      </c>
      <c r="E67" s="6">
        <v>-0.01</v>
      </c>
      <c r="F67" s="6">
        <v>0.99</v>
      </c>
      <c r="G67" s="6">
        <v>0</v>
      </c>
      <c r="H67" s="6">
        <v>290.05</v>
      </c>
      <c r="I67" s="6">
        <v>0</v>
      </c>
      <c r="J67" s="6">
        <v>0</v>
      </c>
      <c r="K67" s="6">
        <v>0</v>
      </c>
      <c r="L67" s="6">
        <v>0</v>
      </c>
      <c r="M67" s="6">
        <v>291.02999999999997</v>
      </c>
    </row>
    <row r="68" spans="1:13" x14ac:dyDescent="0.45">
      <c r="A68" t="s">
        <v>76</v>
      </c>
      <c r="B68" s="5">
        <v>2022</v>
      </c>
      <c r="C68" s="6">
        <v>2000</v>
      </c>
      <c r="D68" s="6">
        <v>0</v>
      </c>
      <c r="E68" s="6">
        <v>-2000</v>
      </c>
      <c r="F68" s="6">
        <v>2000</v>
      </c>
      <c r="G68" s="6">
        <v>0</v>
      </c>
      <c r="H68" s="6">
        <v>0</v>
      </c>
      <c r="I68" s="6">
        <v>0</v>
      </c>
      <c r="J68" s="6">
        <v>2000</v>
      </c>
      <c r="K68" s="6">
        <v>0</v>
      </c>
      <c r="L68" s="6">
        <v>0</v>
      </c>
      <c r="M68" s="6">
        <v>4000</v>
      </c>
    </row>
    <row r="69" spans="1:13" x14ac:dyDescent="0.45">
      <c r="A69" t="s">
        <v>77</v>
      </c>
      <c r="B69" s="5">
        <v>2022</v>
      </c>
      <c r="C69" s="6">
        <v>0</v>
      </c>
      <c r="D69" s="6">
        <v>0</v>
      </c>
      <c r="E69" s="6">
        <v>371.18</v>
      </c>
      <c r="F69" s="6">
        <v>-371.18</v>
      </c>
      <c r="G69" s="6">
        <v>0</v>
      </c>
      <c r="H69" s="6">
        <v>343.31</v>
      </c>
      <c r="I69" s="6">
        <v>-343.31</v>
      </c>
      <c r="J69" s="6">
        <v>0</v>
      </c>
      <c r="K69" s="6">
        <v>91.04</v>
      </c>
      <c r="L69" s="6">
        <v>-91.04</v>
      </c>
      <c r="M69" s="6">
        <v>0</v>
      </c>
    </row>
    <row r="70" spans="1:13" x14ac:dyDescent="0.45">
      <c r="A70" t="s">
        <v>78</v>
      </c>
      <c r="B70" s="5">
        <v>2022</v>
      </c>
      <c r="C70" s="6">
        <v>931.7</v>
      </c>
      <c r="D70" s="6">
        <v>1107.28</v>
      </c>
      <c r="E70" s="6">
        <v>1164.1400000000001</v>
      </c>
      <c r="F70" s="6">
        <v>-2122.0700000000002</v>
      </c>
      <c r="G70" s="6">
        <v>1139.69</v>
      </c>
      <c r="H70" s="6">
        <v>1207.1199999999999</v>
      </c>
      <c r="I70" s="6">
        <v>-2322.0100000000002</v>
      </c>
      <c r="J70" s="6">
        <v>812.74</v>
      </c>
      <c r="K70" s="6">
        <v>1090.18</v>
      </c>
      <c r="L70" s="6">
        <v>-1980.37</v>
      </c>
      <c r="M70" s="6">
        <v>1028.4000000000001</v>
      </c>
    </row>
    <row r="71" spans="1:13" x14ac:dyDescent="0.45">
      <c r="A71" t="s">
        <v>79</v>
      </c>
      <c r="B71" s="5">
        <v>2022</v>
      </c>
      <c r="C71" s="6">
        <v>294.82</v>
      </c>
      <c r="D71" s="6">
        <v>294.82</v>
      </c>
      <c r="E71" s="6">
        <v>294.82</v>
      </c>
      <c r="F71" s="6">
        <v>-589.64</v>
      </c>
      <c r="G71" s="6">
        <v>294.82</v>
      </c>
      <c r="H71" s="6">
        <v>294.82</v>
      </c>
      <c r="I71" s="6">
        <v>-589.64</v>
      </c>
      <c r="J71" s="6">
        <v>294.82</v>
      </c>
      <c r="K71" s="6">
        <v>294.82</v>
      </c>
      <c r="L71" s="6">
        <v>-589.64</v>
      </c>
      <c r="M71" s="6">
        <v>294.82</v>
      </c>
    </row>
    <row r="72" spans="1:13" x14ac:dyDescent="0.45">
      <c r="A72" t="s">
        <v>80</v>
      </c>
      <c r="B72" s="5">
        <v>2022</v>
      </c>
      <c r="C72" s="6">
        <v>958.67</v>
      </c>
      <c r="D72" s="6">
        <v>0</v>
      </c>
      <c r="E72" s="6">
        <v>1.82</v>
      </c>
      <c r="F72" s="6">
        <v>0</v>
      </c>
      <c r="G72" s="6">
        <v>0</v>
      </c>
      <c r="H72" s="6">
        <v>334.17</v>
      </c>
      <c r="I72" s="6">
        <v>-296.51</v>
      </c>
      <c r="J72" s="6">
        <v>0</v>
      </c>
      <c r="K72" s="6">
        <v>0</v>
      </c>
      <c r="L72" s="6">
        <v>2.46</v>
      </c>
      <c r="M72" s="6">
        <v>1000.61</v>
      </c>
    </row>
    <row r="73" spans="1:13" x14ac:dyDescent="0.45">
      <c r="A73" t="s">
        <v>81</v>
      </c>
      <c r="B73" s="5">
        <v>2022</v>
      </c>
      <c r="C73" s="6">
        <v>168.34</v>
      </c>
      <c r="D73" s="6">
        <v>154.46</v>
      </c>
      <c r="E73" s="6">
        <v>-322.8</v>
      </c>
      <c r="F73" s="6">
        <v>106.73</v>
      </c>
      <c r="G73" s="6">
        <v>229.44</v>
      </c>
      <c r="H73" s="6">
        <v>-336.17</v>
      </c>
      <c r="I73" s="6">
        <v>106.78</v>
      </c>
      <c r="J73" s="6">
        <v>3.47</v>
      </c>
      <c r="K73" s="6">
        <v>-110.25</v>
      </c>
      <c r="L73" s="6">
        <v>130.16</v>
      </c>
      <c r="M73" s="6">
        <v>130.16</v>
      </c>
    </row>
    <row r="74" spans="1:13" x14ac:dyDescent="0.45">
      <c r="A74" s="2" t="s">
        <v>82</v>
      </c>
      <c r="B74" s="5">
        <v>2022</v>
      </c>
      <c r="C74" s="6">
        <f t="shared" ref="C74:M74" si="16">+C9+C21+C26</f>
        <v>37687.869999999995</v>
      </c>
      <c r="D74" s="6">
        <f t="shared" si="16"/>
        <v>338.56999999999971</v>
      </c>
      <c r="E74" s="6">
        <f t="shared" si="16"/>
        <v>-696.61999999999989</v>
      </c>
      <c r="F74" s="6">
        <f t="shared" si="16"/>
        <v>1333.7599999999998</v>
      </c>
      <c r="G74" s="6">
        <f t="shared" si="16"/>
        <v>2977.7200000000003</v>
      </c>
      <c r="H74" s="6">
        <f t="shared" si="16"/>
        <v>-283.41999999999985</v>
      </c>
      <c r="I74" s="6">
        <f t="shared" si="16"/>
        <v>-3020.8399999999992</v>
      </c>
      <c r="J74" s="6">
        <f t="shared" si="16"/>
        <v>-1267.4800000000005</v>
      </c>
      <c r="K74" s="6">
        <f t="shared" si="16"/>
        <v>-1958.9699999999998</v>
      </c>
      <c r="L74" s="6">
        <f t="shared" si="16"/>
        <v>-417.00999999999954</v>
      </c>
      <c r="M74" s="6">
        <f t="shared" si="16"/>
        <v>34693.58</v>
      </c>
    </row>
  </sheetData>
  <pageMargins left="0.7" right="0.7" top="0.75" bottom="0.75" header="0.3" footer="0.3"/>
  <pageSetup paperSize="9" scale="8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Activo</vt:lpstr>
      <vt:lpstr>Pasivo</vt:lpstr>
      <vt:lpstr>Activo!Área_de_impresión</vt:lpstr>
      <vt:lpstr>Pasivo!Área_de_impresión</vt:lpstr>
      <vt:lpstr>Activo!Títulos_a_imprimir</vt:lpstr>
      <vt:lpstr>Pasivo!Títulos_a_imprimir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Eli</cp:lastModifiedBy>
  <dcterms:created xsi:type="dcterms:W3CDTF">2022-11-15T15:40:39Z</dcterms:created>
  <dcterms:modified xsi:type="dcterms:W3CDTF">2022-11-17T16:04:20Z</dcterms:modified>
</cp:coreProperties>
</file>